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80" tabRatio="892" activeTab="3"/>
  </bookViews>
  <sheets>
    <sheet name="填表说明" sheetId="159" r:id="rId1"/>
    <sheet name="基础信息" sheetId="158" r:id="rId2"/>
    <sheet name="有关科目的说明" sheetId="160" state="hidden" r:id="rId3"/>
    <sheet name="1-汇总表" sheetId="1" r:id="rId4"/>
    <sheet name="2-分类汇总" sheetId="2" r:id="rId5"/>
    <sheet name="3-流动汇总" sheetId="3" r:id="rId6"/>
    <sheet name="表3-1货币汇总表" sheetId="157" r:id="rId7"/>
    <sheet name="3-1-1现金" sheetId="4" r:id="rId8"/>
    <sheet name="3-1-2银行存款" sheetId="5" r:id="rId9"/>
    <sheet name="3-1-3其他货币资金" sheetId="6" state="hidden" r:id="rId10"/>
    <sheet name="3-2以公允价值计量且其变动计入当期损益的金融资产汇总" sheetId="7" state="hidden" r:id="rId11"/>
    <sheet name="3-2-1金融资产-股票" sheetId="8" state="hidden" r:id="rId12"/>
    <sheet name="3-2-2金融资产-债券" sheetId="9" state="hidden" r:id="rId13"/>
    <sheet name="3-2-3金融资产-基金" sheetId="121" state="hidden" r:id="rId14"/>
    <sheet name="3-3衍生金融资产" sheetId="161" state="hidden" r:id="rId15"/>
    <sheet name="3-4应收票据" sheetId="98" state="hidden" r:id="rId16"/>
    <sheet name="3-5应收账款" sheetId="11" r:id="rId17"/>
    <sheet name="应收查询" sheetId="174" state="hidden" r:id="rId18"/>
    <sheet name="3-6预付账款" sheetId="14" r:id="rId19"/>
    <sheet name="3-7其他应收款" sheetId="16" r:id="rId20"/>
    <sheet name="3-8存货汇总" sheetId="17" state="hidden" r:id="rId21"/>
    <sheet name="3-8-1材料采购（在途物资）" sheetId="19" state="hidden" r:id="rId22"/>
    <sheet name="3-8-2原材料" sheetId="18" state="hidden" r:id="rId23"/>
    <sheet name="3-8-3在库周转材料" sheetId="20" state="hidden" r:id="rId24"/>
    <sheet name="3-8-4委托加工物资" sheetId="100" state="hidden" r:id="rId25"/>
    <sheet name="3-8-5产成品（库存商品）" sheetId="23" state="hidden" r:id="rId26"/>
    <sheet name="3-8-6在产品（自制半成品）" sheetId="99" state="hidden" r:id="rId27"/>
    <sheet name="3-8-7发出商品" sheetId="116" state="hidden" r:id="rId28"/>
    <sheet name="3-8-8低值易耗品" sheetId="26" state="hidden" r:id="rId29"/>
    <sheet name="3-9持有待售资产" sheetId="162" state="hidden" r:id="rId30"/>
    <sheet name="3-10一年到期非流动资产" sheetId="31" state="hidden" r:id="rId31"/>
    <sheet name="3-11其他流动资产" sheetId="32" r:id="rId32"/>
    <sheet name="4-非流动资产汇总" sheetId="150" r:id="rId33"/>
    <sheet name="4-1可供出售金融资产汇总" sheetId="33" r:id="rId34"/>
    <sheet name="4-1-1可出售-股票" sheetId="34" state="hidden" r:id="rId35"/>
    <sheet name="4-1-2可出售-债券" sheetId="35" state="hidden" r:id="rId36"/>
    <sheet name="4-1-3可出售-其他" sheetId="123" r:id="rId37"/>
    <sheet name="4-2持有到期投资" sheetId="124" state="hidden" r:id="rId38"/>
    <sheet name="4-3长期应收" sheetId="127" state="hidden" r:id="rId39"/>
    <sheet name="4-4股权投资" sheetId="36" r:id="rId40"/>
    <sheet name="4-5-1投资性房地产" sheetId="126" state="hidden" r:id="rId41"/>
    <sheet name="4-5-2投资性房地产" sheetId="154" state="hidden" r:id="rId42"/>
    <sheet name="4-5-3投资性地产" sheetId="156" state="hidden" r:id="rId43"/>
    <sheet name="4-5-4投资性地产" sheetId="155" state="hidden" r:id="rId44"/>
    <sheet name="4-6固定资产汇总" sheetId="37" r:id="rId45"/>
    <sheet name="4-6-1房屋建筑物" sheetId="38" r:id="rId46"/>
    <sheet name="4-6-2构筑物" sheetId="39" state="hidden" r:id="rId47"/>
    <sheet name="4-6-3管道沟槽" sheetId="40" state="hidden" r:id="rId48"/>
    <sheet name="4-6-4机器设备" sheetId="41" state="hidden" r:id="rId49"/>
    <sheet name="4-6-5运输设备" sheetId="42" state="hidden" r:id="rId50"/>
    <sheet name="4-6-6电子设备" sheetId="43" r:id="rId51"/>
    <sheet name="4-6-7其他设备" sheetId="120" state="hidden" r:id="rId52"/>
    <sheet name="4-6-8固定资产清理" sheetId="164" state="hidden" r:id="rId53"/>
    <sheet name="4-7在建工程汇总" sheetId="128" state="hidden" r:id="rId54"/>
    <sheet name="4-7-1在建（土建）" sheetId="45" state="hidden" r:id="rId55"/>
    <sheet name="4-7-2在建（设备）" sheetId="46" state="hidden" r:id="rId56"/>
    <sheet name="4-7-2工程物资" sheetId="44" state="hidden" r:id="rId57"/>
    <sheet name="4-8生产性生物资产" sheetId="129" state="hidden" r:id="rId58"/>
    <sheet name="4-9油气资产" sheetId="130" state="hidden" r:id="rId59"/>
    <sheet name="4-10无形资产汇总" sheetId="131" r:id="rId60"/>
    <sheet name="4-10-1无形-土地" sheetId="49" state="hidden" r:id="rId61"/>
    <sheet name="4-10-2无形-矿业权" sheetId="152" state="hidden" r:id="rId62"/>
    <sheet name="4-10-3无形-其他" sheetId="50" r:id="rId63"/>
    <sheet name="4-11开发支出" sheetId="151" state="hidden" r:id="rId64"/>
    <sheet name="4-12商誉" sheetId="133" state="hidden" r:id="rId65"/>
    <sheet name="4-13长期待摊费用" sheetId="52" state="hidden" r:id="rId66"/>
    <sheet name="4-14递延所得税资产" sheetId="54" state="hidden" r:id="rId67"/>
    <sheet name="4-15其他非流动资产" sheetId="53" state="hidden" r:id="rId68"/>
    <sheet name="5-流动负债汇总" sheetId="55" r:id="rId69"/>
    <sheet name="5-1短期借款" sheetId="56" state="hidden" r:id="rId70"/>
    <sheet name="5-2以公允价值计量且其变动计入 当期损益的金融负债" sheetId="134" state="hidden" r:id="rId71"/>
    <sheet name="5-3衍生金融负债" sheetId="163" state="hidden" r:id="rId72"/>
    <sheet name="5-4应付票据" sheetId="57" state="hidden" r:id="rId73"/>
    <sheet name="5-5应付账款" sheetId="58" state="hidden" r:id="rId74"/>
    <sheet name="应付期末重分类后明细表" sheetId="170" state="hidden" r:id="rId75"/>
    <sheet name="5-6预收账款" sheetId="59" state="hidden" r:id="rId76"/>
    <sheet name="预收期末重分类后明细表" sheetId="172" state="hidden" r:id="rId77"/>
    <sheet name="预收查询" sheetId="175" state="hidden" r:id="rId78"/>
    <sheet name="5-7职工薪酬" sheetId="62" r:id="rId79"/>
    <sheet name="5-8应交税费" sheetId="64" r:id="rId80"/>
    <sheet name="5-9其他应付款" sheetId="61" r:id="rId81"/>
    <sheet name="5-10持有待售负债" sheetId="165" state="hidden" r:id="rId82"/>
    <sheet name="5-11一年到期非流动负债" sheetId="68" state="hidden" r:id="rId83"/>
    <sheet name="5-12其他流动负债" sheetId="69" state="hidden" r:id="rId84"/>
    <sheet name="6-非流动负债汇总 " sheetId="70" state="hidden" r:id="rId85"/>
    <sheet name="6-1长期借款" sheetId="71" state="hidden" r:id="rId86"/>
    <sheet name="6-2应付债券" sheetId="110" state="hidden" r:id="rId87"/>
    <sheet name="6-3长期应付款" sheetId="73" state="hidden" r:id="rId88"/>
    <sheet name="6-4预计负债" sheetId="136" state="hidden" r:id="rId89"/>
    <sheet name="6-5递延收益" sheetId="166" state="hidden" r:id="rId90"/>
    <sheet name="6-6递延所得税负债" sheetId="76" state="hidden" r:id="rId91"/>
    <sheet name="6-7其他非流动负债" sheetId="96" state="hidden" r:id="rId92"/>
    <sheet name="00000000" sheetId="78" state="veryHidden" r:id="rId93"/>
  </sheets>
  <definedNames>
    <definedName name="_xlnm._FilterDatabase" localSheetId="16" hidden="1">'3-5应收账款'!$A$5:$J$641</definedName>
    <definedName name="_xlnm._FilterDatabase" localSheetId="18" hidden="1">'3-6预付账款'!$A$5:$J$109</definedName>
    <definedName name="_xlnm._FilterDatabase" localSheetId="19" hidden="1">'3-7其他应收款'!$A$5:$J$129</definedName>
    <definedName name="_xlnm._FilterDatabase" localSheetId="73" hidden="1">'5-5应付账款'!$A$5:$J$207</definedName>
    <definedName name="_xlnm._FilterDatabase" localSheetId="75" hidden="1">'5-6预收账款'!$A$5:$J$162</definedName>
    <definedName name="_xlnm._FilterDatabase" localSheetId="80" hidden="1">'5-9其他应付款'!$A$5:$G$25</definedName>
    <definedName name="a">#REF!</definedName>
    <definedName name="aa" localSheetId="63">#REF!</definedName>
    <definedName name="aa" localSheetId="32">#REF!</definedName>
    <definedName name="aa">#REF!</definedName>
    <definedName name="cost">#REF!</definedName>
    <definedName name="PRCGAAP">#REF!</definedName>
    <definedName name="PRCGAAP2">#REF!</definedName>
    <definedName name="_xlnm.Print_Area" localSheetId="79">'5-8应交税费'!$A$1:$G$24</definedName>
    <definedName name="_xlnm.Print_Area">#REF!</definedName>
    <definedName name="Print_Area_MI">#REF!</definedName>
    <definedName name="_xlnm.Print_Titles" localSheetId="4">'2-分类汇总'!$1:$5</definedName>
    <definedName name="_xlnm.Print_Titles" localSheetId="30">'3-10一年到期非流动资产'!$1:$5</definedName>
    <definedName name="_xlnm.Print_Titles" localSheetId="31">'3-11其他流动资产'!$1:$5</definedName>
    <definedName name="_xlnm.Print_Titles" localSheetId="7">'3-1-1现金'!$1:$5</definedName>
    <definedName name="_xlnm.Print_Titles" localSheetId="8">'3-1-2银行存款'!$1:$5</definedName>
    <definedName name="_xlnm.Print_Titles" localSheetId="9">'3-1-3其他货币资金'!$1:$5</definedName>
    <definedName name="_xlnm.Print_Titles" localSheetId="11">'3-2-1金融资产-股票'!$1:$5</definedName>
    <definedName name="_xlnm.Print_Titles" localSheetId="12">'3-2-2金融资产-债券'!$1:$5</definedName>
    <definedName name="_xlnm.Print_Titles" localSheetId="13">'3-2-3金融资产-基金'!$1:$5</definedName>
    <definedName name="_xlnm.Print_Titles" localSheetId="10">'3-2以公允价值计量且其变动计入当期损益的金融资产汇总'!$1:$5</definedName>
    <definedName name="_xlnm.Print_Titles" localSheetId="15">'3-4应收票据'!$1:$5</definedName>
    <definedName name="_xlnm.Print_Titles" localSheetId="16">'3-5应收账款'!$1:$5</definedName>
    <definedName name="_xlnm.Print_Titles" localSheetId="18">'3-6预付账款'!$1:$5</definedName>
    <definedName name="_xlnm.Print_Titles" localSheetId="19">'3-7其他应收款'!$1:$5</definedName>
    <definedName name="_xlnm.Print_Titles" localSheetId="21">'3-8-1材料采购（在途物资）'!$1:$6</definedName>
    <definedName name="_xlnm.Print_Titles" localSheetId="22">'3-8-2原材料'!$1:$6</definedName>
    <definedName name="_xlnm.Print_Titles" localSheetId="23">'3-8-3在库周转材料'!$1:$6</definedName>
    <definedName name="_xlnm.Print_Titles" localSheetId="24">'3-8-4委托加工物资'!$1:$6</definedName>
    <definedName name="_xlnm.Print_Titles" localSheetId="25">'3-8-5产成品（库存商品）'!$1:$6</definedName>
    <definedName name="_xlnm.Print_Titles" localSheetId="26">'3-8-6在产品（自制半成品）'!$1:$6</definedName>
    <definedName name="_xlnm.Print_Titles" localSheetId="27">'3-8-7发出商品'!$1:$6</definedName>
    <definedName name="_xlnm.Print_Titles" localSheetId="28">'3-8-8低值易耗品'!$1:$6</definedName>
    <definedName name="_xlnm.Print_Titles" localSheetId="57">'4-8生产性生物资产'!$1:$6</definedName>
    <definedName name="_xlnm.Print_Titles" localSheetId="34">'4-1-1可出售-股票'!$1:$5</definedName>
    <definedName name="_xlnm.Print_Titles" localSheetId="58">'4-9油气资产'!$1:$6</definedName>
    <definedName name="_xlnm.Print_Titles" localSheetId="60">'4-10-1无形-土地'!$1:$5</definedName>
    <definedName name="_xlnm.Print_Titles" localSheetId="62">'4-10-3无形-其他'!$1:$5</definedName>
    <definedName name="_xlnm.Print_Titles" localSheetId="35">'4-1-2可出售-债券'!$1:$5</definedName>
    <definedName name="_xlnm.Print_Titles" localSheetId="63">'4-11开发支出'!$1:$5</definedName>
    <definedName name="_xlnm.Print_Titles" localSheetId="36">'4-1-3可出售-其他'!$1:$5</definedName>
    <definedName name="_xlnm.Print_Titles" localSheetId="64">'4-12商誉'!$1:$5</definedName>
    <definedName name="_xlnm.Print_Titles" localSheetId="65">'4-13长期待摊费用'!$1:$5</definedName>
    <definedName name="_xlnm.Print_Titles" localSheetId="66">'4-14递延所得税资产'!$1:$5</definedName>
    <definedName name="_xlnm.Print_Titles" localSheetId="67">'4-15其他非流动资产'!$1:$5</definedName>
    <definedName name="_xlnm.Print_Titles" localSheetId="37">'4-2持有到期投资'!$1:$5</definedName>
    <definedName name="_xlnm.Print_Titles" localSheetId="38">'4-3长期应收'!$1:$5</definedName>
    <definedName name="_xlnm.Print_Titles" localSheetId="39">'4-4股权投资'!$1:$5</definedName>
    <definedName name="_xlnm.Print_Titles" localSheetId="40">'4-5-1投资性房地产'!$1:$7</definedName>
    <definedName name="_xlnm.Print_Titles" localSheetId="45">'4-6-1房屋建筑物'!$1:$6</definedName>
    <definedName name="_xlnm.Print_Titles" localSheetId="46">'4-6-2构筑物'!$1:$6</definedName>
    <definedName name="_xlnm.Print_Titles" localSheetId="47">'4-6-3管道沟槽'!$1:$6</definedName>
    <definedName name="_xlnm.Print_Titles" localSheetId="48">'4-6-4机器设备'!$1:$6</definedName>
    <definedName name="_xlnm.Print_Titles" localSheetId="49">'4-6-5运输设备'!$1:$6</definedName>
    <definedName name="_xlnm.Print_Titles" localSheetId="50">'4-6-6电子设备'!$1:$6</definedName>
    <definedName name="_xlnm.Print_Titles" localSheetId="51">'4-6-7其他设备'!$1:$6</definedName>
    <definedName name="_xlnm.Print_Titles" localSheetId="54">'4-7-1在建（土建）'!$1:$5</definedName>
    <definedName name="_xlnm.Print_Titles" localSheetId="55">'4-7-2在建（设备）'!$1:$6</definedName>
    <definedName name="_xlnm.Print_Titles" localSheetId="56">'4-7-2工程物资'!$1:$6</definedName>
    <definedName name="_xlnm.Print_Titles" localSheetId="80">'5-9其他应付款'!$1:$5</definedName>
    <definedName name="_xlnm.Print_Titles" localSheetId="82">'5-11一年到期非流动负债'!$1:$5</definedName>
    <definedName name="_xlnm.Print_Titles" localSheetId="83">'5-12其他流动负债'!$1:$5</definedName>
    <definedName name="_xlnm.Print_Titles" localSheetId="69">'5-1短期借款'!$1:$5</definedName>
    <definedName name="_xlnm.Print_Titles" localSheetId="70">'5-2以公允价值计量且其变动计入 当期损益的金融负债'!$1:$5</definedName>
    <definedName name="_xlnm.Print_Titles" localSheetId="72">'5-4应付票据'!$1:$5</definedName>
    <definedName name="_xlnm.Print_Titles" localSheetId="73">'5-5应付账款'!$1:$5</definedName>
    <definedName name="_xlnm.Print_Titles" localSheetId="75">'5-6预收账款'!$1:$5</definedName>
    <definedName name="_xlnm.Print_Titles" localSheetId="78">'5-7职工薪酬'!$1:$5</definedName>
    <definedName name="_xlnm.Print_Titles" localSheetId="79">'5-8应交税费'!$1:$5</definedName>
    <definedName name="_xlnm.Print_Titles" localSheetId="85">'6-1长期借款'!$1:$5</definedName>
    <definedName name="_xlnm.Print_Titles" localSheetId="86">'6-2应付债券'!$2:$6</definedName>
    <definedName name="_xlnm.Print_Titles" localSheetId="87">'6-3长期应付款'!$1:$6</definedName>
    <definedName name="_xlnm.Print_Titles" localSheetId="88">'6-4预计负债'!$1:$5</definedName>
    <definedName name="_xlnm.Print_Titles" localSheetId="90">'6-6递延所得税负债'!$1:$5</definedName>
    <definedName name="_xlnm.Print_Titles" localSheetId="91">'6-7其他非流动负债'!$1:$5</definedName>
    <definedName name="Work_Program_By_Area_List" localSheetId="63">#REF!</definedName>
    <definedName name="Work_Program_By_Area_List" localSheetId="32">#REF!</definedName>
    <definedName name="Work_Program_By_Area_List">#REF!</definedName>
    <definedName name="年初短期投资">#REF!</definedName>
    <definedName name="年初货币资金">#REF!</definedName>
    <definedName name="年初应收票据">#REF!</definedName>
    <definedName name="전" localSheetId="63">#REF!</definedName>
    <definedName name="전" localSheetId="32">#REF!</definedName>
    <definedName name="전">#REF!</definedName>
    <definedName name="주택사업본부" localSheetId="63">#REF!</definedName>
    <definedName name="주택사업본부" localSheetId="32">#REF!</definedName>
    <definedName name="주택사업본부">#REF!</definedName>
    <definedName name="철구사업본부" localSheetId="63">#REF!</definedName>
    <definedName name="철구사업본부" localSheetId="32">#REF!</definedName>
    <definedName name="철구사업본부">#REF!</definedName>
    <definedName name="_xlnm.Print_Area" localSheetId="5">'3-流动汇总'!$A$1:$F$22</definedName>
    <definedName name="_xlnm.Print_Area" localSheetId="32">'4-非流动资产汇总'!$A$1:$F$22</definedName>
    <definedName name="_xlnm.Print_Area" localSheetId="68">'5-流动负债汇总'!$A$1:$F$23</definedName>
    <definedName name="_xlnm.Print_Area" localSheetId="84">'6-非流动负债汇总 '!$A$1:$F$29</definedName>
    <definedName name="_xlnm._FilterDatabase" localSheetId="74" hidden="1">应付期末重分类后明细表!$A$2:$J$202</definedName>
    <definedName name="_xlnm._FilterDatabase" localSheetId="76" hidden="1">预收期末重分类后明细表!$A$2:$J$2</definedName>
    <definedName name="_xlnm.Print_Area" localSheetId="31">'3-11其他流动资产'!$A$1:$J$24</definedName>
    <definedName name="_xlnm.Print_Area" localSheetId="44">'4-6固定资产汇总'!$A$1:$J$23</definedName>
    <definedName name="_xlnm.Print_Area" localSheetId="4">'2-分类汇总'!$A$1:$F$58</definedName>
    <definedName name="_xlnm.Print_Area" localSheetId="39">'4-4股权投资'!$A$1:$L$29</definedName>
    <definedName name="_xlnm.Print_Area" localSheetId="36">'4-1-3可出售-其他'!$A$1:$K$29</definedName>
    <definedName name="_xlnm.Print_Area" localSheetId="80">'5-9其他应付款'!$A$1:$G$25</definedName>
    <definedName name="_xlnm.Print_Area" localSheetId="75">'5-6预收账款'!$A$1:$G$162</definedName>
    <definedName name="_xlnm.Print_Area" localSheetId="73">'5-5应付账款'!$A$1:$G$207</definedName>
    <definedName name="_xlnm.Print_Area" localSheetId="19">'3-7其他应收款'!$A$1:$J$129</definedName>
    <definedName name="_xlnm.Print_Area" localSheetId="18">'3-6预付账款'!$A$1:$J$109</definedName>
    <definedName name="_xlnm.Print_Area" localSheetId="16">'3-5应收账款'!$A$1:$J$641</definedName>
    <definedName name="_xlnm.Print_Area" localSheetId="45">'4-6-1房屋建筑物'!$A$1:$P$24</definedName>
    <definedName name="_xlnm.Print_Area" localSheetId="8">'3-1-2银行存款'!$A$1:$K$24</definedName>
    <definedName name="_xlnm.Print_Area" localSheetId="78">'5-7职工薪酬'!$A$1:$F$24</definedName>
    <definedName name="_xlnm.Print_Area" localSheetId="50">'4-6-6电子设备'!$A$1:$P$25</definedName>
    <definedName name="_xlnm.Print_Area" localSheetId="3">'1-汇总表'!$A$1:$F$29</definedName>
    <definedName name="_xlnm.Print_Area" localSheetId="62">'4-10-3无形-其他'!$A$1:$O$20</definedName>
    <definedName name="_xlnm.Print_Area" localSheetId="33">'4-1可供出售金融资产汇总'!$A$1:$F$26</definedName>
  </definedNames>
  <calcPr calcId="144525" fullPrecision="0"/>
</workbook>
</file>

<file path=xl/comments1.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填列全称</t>
        </r>
      </text>
    </comment>
    <comment ref="C6" authorId="0">
      <text>
        <r>
          <rPr>
            <b/>
            <sz val="9"/>
            <rFont val="宋体"/>
            <charset val="134"/>
          </rPr>
          <t>chenjie:</t>
        </r>
        <r>
          <rPr>
            <sz val="9"/>
            <rFont val="宋体"/>
            <charset val="134"/>
          </rPr>
          <t xml:space="preserve">
如：国库券、电力债券
    ＊＊公司债券</t>
        </r>
      </text>
    </comment>
  </commentList>
</comments>
</file>

<file path=xl/comments10.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填列全称</t>
        </r>
      </text>
    </comment>
    <comment ref="C6" authorId="0">
      <text>
        <r>
          <rPr>
            <b/>
            <sz val="9"/>
            <rFont val="宋体"/>
            <charset val="134"/>
          </rPr>
          <t>chenjie:</t>
        </r>
        <r>
          <rPr>
            <sz val="9"/>
            <rFont val="宋体"/>
            <charset val="134"/>
          </rPr>
          <t xml:space="preserve">
指国家股、法人股、流通股等</t>
        </r>
      </text>
    </comment>
    <comment ref="D6" authorId="0">
      <text>
        <r>
          <rPr>
            <b/>
            <sz val="9"/>
            <rFont val="宋体"/>
            <charset val="134"/>
          </rPr>
          <t>chenjie:</t>
        </r>
        <r>
          <rPr>
            <sz val="9"/>
            <rFont val="宋体"/>
            <charset val="134"/>
          </rPr>
          <t xml:space="preserve">
指购买日或以其他方式（如非货币性交易换入、以债权换入等）取得股权的协议转让日</t>
        </r>
      </text>
    </comment>
    <comment ref="E6" authorId="0">
      <text>
        <r>
          <rPr>
            <b/>
            <sz val="9"/>
            <rFont val="宋体"/>
            <charset val="134"/>
          </rPr>
          <t>chenjie:</t>
        </r>
        <r>
          <rPr>
            <sz val="9"/>
            <rFont val="宋体"/>
            <charset val="134"/>
          </rPr>
          <t xml:space="preserve">
与股权证一致</t>
        </r>
      </text>
    </comment>
    <comment ref="F6" authorId="0">
      <text>
        <r>
          <rPr>
            <b/>
            <sz val="9"/>
            <rFont val="宋体"/>
            <charset val="134"/>
          </rPr>
          <t>chenjie:</t>
        </r>
        <r>
          <rPr>
            <sz val="9"/>
            <rFont val="宋体"/>
            <charset val="134"/>
          </rPr>
          <t xml:space="preserve">
与股权证一致</t>
        </r>
      </text>
    </comment>
    <comment ref="G6" authorId="0">
      <text>
        <r>
          <rPr>
            <b/>
            <sz val="9"/>
            <rFont val="宋体"/>
            <charset val="134"/>
          </rPr>
          <t>chenjie:</t>
        </r>
        <r>
          <rPr>
            <sz val="9"/>
            <rFont val="宋体"/>
            <charset val="134"/>
          </rPr>
          <t xml:space="preserve">
指基准日收盘价</t>
        </r>
      </text>
    </comment>
  </commentList>
</comments>
</file>

<file path=xl/comments11.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填列全称</t>
        </r>
      </text>
    </comment>
    <comment ref="C6" authorId="0">
      <text>
        <r>
          <rPr>
            <b/>
            <sz val="9"/>
            <rFont val="宋体"/>
            <charset val="134"/>
          </rPr>
          <t>chenjie:</t>
        </r>
        <r>
          <rPr>
            <sz val="9"/>
            <rFont val="宋体"/>
            <charset val="134"/>
          </rPr>
          <t xml:space="preserve">
指购买日或以其他方式（如非货币性交易换入、以债权换入等）取得股权的协议转让日</t>
        </r>
      </text>
    </comment>
    <comment ref="D6" authorId="0">
      <text>
        <r>
          <rPr>
            <b/>
            <sz val="9"/>
            <rFont val="宋体"/>
            <charset val="134"/>
          </rPr>
          <t>chenjie:</t>
        </r>
        <r>
          <rPr>
            <sz val="9"/>
            <rFont val="宋体"/>
            <charset val="134"/>
          </rPr>
          <t xml:space="preserve">
与股权证一致</t>
        </r>
      </text>
    </comment>
  </commentList>
</comments>
</file>

<file path=xl/comments12.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债务单位名称应填列全称，不应以地名或不明确的简称或业务内容代替</t>
        </r>
      </text>
    </comment>
    <comment ref="C6" authorId="0">
      <text>
        <r>
          <rPr>
            <b/>
            <sz val="9"/>
            <rFont val="宋体"/>
            <charset val="134"/>
          </rPr>
          <t>chenjie:</t>
        </r>
        <r>
          <rPr>
            <sz val="9"/>
            <rFont val="宋体"/>
            <charset val="134"/>
          </rPr>
          <t xml:space="preserve">
如：“租赁XXXXXX”等</t>
        </r>
      </text>
    </comment>
    <comment ref="D6" authorId="0">
      <text>
        <r>
          <rPr>
            <b/>
            <sz val="9"/>
            <rFont val="宋体"/>
            <charset val="134"/>
          </rPr>
          <t>chenjie:</t>
        </r>
        <r>
          <rPr>
            <sz val="9"/>
            <rFont val="宋体"/>
            <charset val="134"/>
          </rPr>
          <t xml:space="preserve">
填列最后一笔借方发生额的日期；
日期填写形式(半角状态下)如：2002-6又如2001-11</t>
        </r>
      </text>
    </comment>
    <comment ref="I6" authorId="0">
      <text>
        <r>
          <rPr>
            <b/>
            <sz val="9"/>
            <rFont val="宋体"/>
            <charset val="134"/>
          </rPr>
          <t>chenjie:</t>
        </r>
        <r>
          <rPr>
            <sz val="9"/>
            <rFont val="宋体"/>
            <charset val="134"/>
          </rPr>
          <t xml:space="preserv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List>
</comments>
</file>

<file path=xl/comments13.xml><?xml version="1.0" encoding="utf-8"?>
<comments xmlns="http://schemas.openxmlformats.org/spreadsheetml/2006/main">
  <authors>
    <author>chenjie</author>
  </authors>
  <commentList>
    <comment ref="B8" authorId="0">
      <text>
        <r>
          <rPr>
            <b/>
            <sz val="9"/>
            <rFont val="宋体"/>
            <charset val="134"/>
          </rPr>
          <t>chenjie:</t>
        </r>
        <r>
          <rPr>
            <sz val="9"/>
            <rFont val="宋体"/>
            <charset val="134"/>
          </rPr>
          <t xml:space="preserve">
填写房产证编号,无证不填</t>
        </r>
      </text>
    </comment>
    <comment ref="E8" authorId="0">
      <text>
        <r>
          <rPr>
            <b/>
            <sz val="9"/>
            <rFont val="宋体"/>
            <charset val="134"/>
          </rPr>
          <t>chenjie:</t>
        </r>
        <r>
          <rPr>
            <sz val="9"/>
            <rFont val="宋体"/>
            <charset val="134"/>
          </rPr>
          <t xml:space="preserve">
如：“砖混、钢混、框架、砖木、简易”等，各类型结构的定义参见填表说明。</t>
        </r>
      </text>
    </comment>
    <comment ref="F8" authorId="0">
      <text>
        <r>
          <rPr>
            <b/>
            <sz val="9"/>
            <rFont val="宋体"/>
            <charset val="134"/>
          </rPr>
          <t>chenjie:</t>
        </r>
        <r>
          <rPr>
            <sz val="9"/>
            <rFont val="宋体"/>
            <charset val="134"/>
          </rPr>
          <t xml:space="preserve">
指竣工日期</t>
        </r>
      </text>
    </comment>
    <comment ref="G8" authorId="0">
      <text>
        <r>
          <rPr>
            <b/>
            <sz val="9"/>
            <rFont val="宋体"/>
            <charset val="134"/>
          </rPr>
          <t>chenjie:</t>
        </r>
        <r>
          <rPr>
            <sz val="9"/>
            <rFont val="宋体"/>
            <charset val="134"/>
          </rPr>
          <t xml:space="preserve">
</t>
        </r>
        <r>
          <rPr>
            <sz val="12"/>
            <rFont val="宋体"/>
            <charset val="134"/>
          </rPr>
          <t>m</t>
        </r>
        <r>
          <rPr>
            <vertAlign val="superscript"/>
            <sz val="12"/>
            <rFont val="宋体"/>
            <charset val="134"/>
          </rPr>
          <t>2</t>
        </r>
        <r>
          <rPr>
            <sz val="9"/>
            <rFont val="宋体"/>
            <charset val="134"/>
          </rPr>
          <t>或</t>
        </r>
        <r>
          <rPr>
            <sz val="12"/>
            <rFont val="宋体"/>
            <charset val="134"/>
          </rPr>
          <t>m</t>
        </r>
        <r>
          <rPr>
            <vertAlign val="superscript"/>
            <sz val="12"/>
            <rFont val="宋体"/>
            <charset val="134"/>
          </rPr>
          <t>3</t>
        </r>
      </text>
    </comment>
    <comment ref="H8" authorId="0">
      <text>
        <r>
          <rPr>
            <b/>
            <sz val="9"/>
            <rFont val="宋体"/>
            <charset val="134"/>
          </rPr>
          <t>chenjie:</t>
        </r>
        <r>
          <rPr>
            <sz val="9"/>
            <rFont val="宋体"/>
            <charset val="134"/>
          </rPr>
          <t xml:space="preserve">
(1)一般应填写房产证所填写的建筑面积值，如无房屋证，应填写工程概预算书上的面积值，否则就需要重新丈量；(2)对因改扩建已改变了原有建筑面积的，应以基准日实际建筑面积填报，但必须在备注中加以说明。</t>
        </r>
        <r>
          <rPr>
            <b/>
            <sz val="9"/>
            <rFont val="宋体"/>
            <charset val="134"/>
          </rPr>
          <t>注意：</t>
        </r>
        <r>
          <rPr>
            <sz val="9"/>
            <rFont val="宋体"/>
            <charset val="134"/>
          </rPr>
          <t>在增加面积的同时，应增加帐面原值及净值，如果增加面积的相应价值未入帐，应同时在备注中注明未入帐部分的建筑面积。</t>
        </r>
      </text>
    </comment>
    <comment ref="Q8" authorId="0">
      <text>
        <r>
          <rPr>
            <b/>
            <sz val="9"/>
            <rFont val="宋体"/>
            <charset val="134"/>
          </rPr>
          <t>chenjie:</t>
        </r>
        <r>
          <rPr>
            <sz val="9"/>
            <rFont val="宋体"/>
            <charset val="134"/>
          </rPr>
          <t xml:space="preserv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4.xml><?xml version="1.0" encoding="utf-8"?>
<comments xmlns="http://schemas.openxmlformats.org/spreadsheetml/2006/main">
  <authors>
    <author>chenjie</author>
  </authors>
  <commentList>
    <comment ref="B8" authorId="0">
      <text>
        <r>
          <rPr>
            <b/>
            <sz val="9"/>
            <rFont val="宋体"/>
            <charset val="134"/>
          </rPr>
          <t>chenjie:</t>
        </r>
        <r>
          <rPr>
            <sz val="9"/>
            <rFont val="宋体"/>
            <charset val="134"/>
          </rPr>
          <t xml:space="preserve">
填写房产证编号,无证不填</t>
        </r>
      </text>
    </comment>
    <comment ref="E8" authorId="0">
      <text>
        <r>
          <rPr>
            <b/>
            <sz val="9"/>
            <rFont val="宋体"/>
            <charset val="134"/>
          </rPr>
          <t>chenjie:</t>
        </r>
        <r>
          <rPr>
            <sz val="9"/>
            <rFont val="宋体"/>
            <charset val="134"/>
          </rPr>
          <t xml:space="preserve">
如：“砖混、钢混、框架、砖木、简易”等，各类型结构的定义参见填表说明。</t>
        </r>
      </text>
    </comment>
    <comment ref="F8" authorId="0">
      <text>
        <r>
          <rPr>
            <b/>
            <sz val="9"/>
            <rFont val="宋体"/>
            <charset val="134"/>
          </rPr>
          <t>chenjie:</t>
        </r>
        <r>
          <rPr>
            <sz val="9"/>
            <rFont val="宋体"/>
            <charset val="134"/>
          </rPr>
          <t xml:space="preserve">
指竣工日期</t>
        </r>
      </text>
    </comment>
    <comment ref="G8" authorId="0">
      <text>
        <r>
          <rPr>
            <b/>
            <sz val="9"/>
            <rFont val="宋体"/>
            <charset val="134"/>
          </rPr>
          <t>chenjie:</t>
        </r>
        <r>
          <rPr>
            <sz val="9"/>
            <rFont val="宋体"/>
            <charset val="134"/>
          </rPr>
          <t xml:space="preserve">
</t>
        </r>
        <r>
          <rPr>
            <sz val="12"/>
            <rFont val="宋体"/>
            <charset val="134"/>
          </rPr>
          <t>m</t>
        </r>
        <r>
          <rPr>
            <vertAlign val="superscript"/>
            <sz val="12"/>
            <rFont val="宋体"/>
            <charset val="134"/>
          </rPr>
          <t>2</t>
        </r>
        <r>
          <rPr>
            <sz val="9"/>
            <rFont val="宋体"/>
            <charset val="134"/>
          </rPr>
          <t>或</t>
        </r>
        <r>
          <rPr>
            <sz val="12"/>
            <rFont val="宋体"/>
            <charset val="134"/>
          </rPr>
          <t>m</t>
        </r>
        <r>
          <rPr>
            <vertAlign val="superscript"/>
            <sz val="12"/>
            <rFont val="宋体"/>
            <charset val="134"/>
          </rPr>
          <t>3</t>
        </r>
      </text>
    </comment>
    <comment ref="H8" authorId="0">
      <text>
        <r>
          <rPr>
            <b/>
            <sz val="9"/>
            <rFont val="宋体"/>
            <charset val="134"/>
          </rPr>
          <t>chenjie:</t>
        </r>
        <r>
          <rPr>
            <sz val="9"/>
            <rFont val="宋体"/>
            <charset val="134"/>
          </rPr>
          <t xml:space="preserve">
(1)一般应填写房产证所填写的建筑面积值，如无房屋证，应填写工程概预算书上的面积值，否则就需要重新丈量；(2)对因改扩建已改变了原有建筑面积的，应以基准日实际建筑面积填报，但必须在备注中加以说明。</t>
        </r>
        <r>
          <rPr>
            <b/>
            <sz val="9"/>
            <rFont val="宋体"/>
            <charset val="134"/>
          </rPr>
          <t>注意：</t>
        </r>
        <r>
          <rPr>
            <sz val="9"/>
            <rFont val="宋体"/>
            <charset val="134"/>
          </rPr>
          <t>在增加面积的同时，应增加帐面原值及净值，如果增加面积的相应价值未入帐，应同时在备注中注明未入帐部分的建筑面积。</t>
        </r>
      </text>
    </comment>
    <comment ref="P8" authorId="0">
      <text>
        <r>
          <rPr>
            <b/>
            <sz val="9"/>
            <rFont val="宋体"/>
            <charset val="134"/>
          </rPr>
          <t>chenjie:</t>
        </r>
        <r>
          <rPr>
            <sz val="9"/>
            <rFont val="宋体"/>
            <charset val="134"/>
          </rPr>
          <t xml:space="preserv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5.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土地使用权证书的编号</t>
        </r>
      </text>
    </comment>
    <comment ref="E7" authorId="0">
      <text>
        <r>
          <rPr>
            <b/>
            <sz val="9"/>
            <rFont val="宋体"/>
            <charset val="134"/>
          </rPr>
          <t>chenjie:</t>
        </r>
        <r>
          <rPr>
            <sz val="9"/>
            <rFont val="宋体"/>
            <charset val="134"/>
          </rPr>
          <t xml:space="preserve">
所填内容应与土地证记录相符</t>
        </r>
      </text>
    </comment>
    <comment ref="F7" authorId="0">
      <text>
        <r>
          <rPr>
            <b/>
            <sz val="9"/>
            <rFont val="宋体"/>
            <charset val="134"/>
          </rPr>
          <t>chenjie:</t>
        </r>
        <r>
          <rPr>
            <sz val="9"/>
            <rFont val="宋体"/>
            <charset val="134"/>
          </rPr>
          <t xml:space="preserve">
所填内容应与土地证记录相符</t>
        </r>
      </text>
    </comment>
    <comment ref="G7" authorId="0">
      <text>
        <r>
          <rPr>
            <b/>
            <sz val="9"/>
            <rFont val="宋体"/>
            <charset val="134"/>
          </rPr>
          <t>chenjie:</t>
        </r>
        <r>
          <rPr>
            <sz val="9"/>
            <rFont val="宋体"/>
            <charset val="134"/>
          </rPr>
          <t xml:space="preserve">
所填内容应与土地证记录相符</t>
        </r>
      </text>
    </comment>
    <comment ref="I7" authorId="0">
      <text>
        <r>
          <rPr>
            <b/>
            <sz val="9"/>
            <rFont val="宋体"/>
            <charset val="134"/>
          </rPr>
          <t>chenjie:</t>
        </r>
        <r>
          <rPr>
            <sz val="9"/>
            <rFont val="宋体"/>
            <charset val="134"/>
          </rPr>
          <t xml:space="preserve">
所填内容应与土地证记录相符</t>
        </r>
      </text>
    </comment>
  </commentList>
</comments>
</file>

<file path=xl/comments16.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土地使用权证书的编号</t>
        </r>
      </text>
    </comment>
    <comment ref="E7" authorId="0">
      <text>
        <r>
          <rPr>
            <b/>
            <sz val="9"/>
            <rFont val="宋体"/>
            <charset val="134"/>
          </rPr>
          <t>chenjie:</t>
        </r>
        <r>
          <rPr>
            <sz val="9"/>
            <rFont val="宋体"/>
            <charset val="134"/>
          </rPr>
          <t xml:space="preserve">
所填内容应与土地证记录相符</t>
        </r>
      </text>
    </comment>
    <comment ref="F7" authorId="0">
      <text>
        <r>
          <rPr>
            <b/>
            <sz val="9"/>
            <rFont val="宋体"/>
            <charset val="134"/>
          </rPr>
          <t>chenjie:</t>
        </r>
        <r>
          <rPr>
            <sz val="9"/>
            <rFont val="宋体"/>
            <charset val="134"/>
          </rPr>
          <t xml:space="preserve">
所填内容应与土地证记录相符</t>
        </r>
      </text>
    </comment>
    <comment ref="G7" authorId="0">
      <text>
        <r>
          <rPr>
            <b/>
            <sz val="9"/>
            <rFont val="宋体"/>
            <charset val="134"/>
          </rPr>
          <t>chenjie:</t>
        </r>
        <r>
          <rPr>
            <sz val="9"/>
            <rFont val="宋体"/>
            <charset val="134"/>
          </rPr>
          <t xml:space="preserve">
所填内容应与土地证记录相符</t>
        </r>
      </text>
    </comment>
    <comment ref="I7" authorId="0">
      <text>
        <r>
          <rPr>
            <b/>
            <sz val="9"/>
            <rFont val="宋体"/>
            <charset val="134"/>
          </rPr>
          <t>chenjie:</t>
        </r>
        <r>
          <rPr>
            <sz val="9"/>
            <rFont val="宋体"/>
            <charset val="134"/>
          </rPr>
          <t xml:space="preserve">
所填内容应与土地证记录相符</t>
        </r>
      </text>
    </comment>
  </commentList>
</comments>
</file>

<file path=xl/comments17.xml><?xml version="1.0" encoding="utf-8"?>
<comments xmlns="http://schemas.openxmlformats.org/spreadsheetml/2006/main">
  <authors>
    <author>chenjie</author>
  </authors>
  <commentList>
    <comment ref="P7" authorId="0">
      <text>
        <r>
          <rPr>
            <b/>
            <sz val="9"/>
            <rFont val="宋体"/>
            <charset val="134"/>
          </rPr>
          <t>chenjie:</t>
        </r>
        <r>
          <rPr>
            <sz val="9"/>
            <rFont val="宋体"/>
            <charset val="134"/>
          </rPr>
          <t xml:space="preserv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8.xml><?xml version="1.0" encoding="utf-8"?>
<comments xmlns="http://schemas.openxmlformats.org/spreadsheetml/2006/main">
  <authors>
    <author>zhonglian</author>
    <author>chenjie</author>
  </authors>
  <commentList>
    <comment ref="L6" authorId="0">
      <text>
        <r>
          <rPr>
            <b/>
            <sz val="9"/>
            <rFont val="宋体"/>
            <charset val="134"/>
          </rPr>
          <t>zhonglian:</t>
        </r>
        <r>
          <rPr>
            <sz val="9"/>
            <rFont val="宋体"/>
            <charset val="134"/>
          </rPr>
          <t xml:space="preserve">
</t>
        </r>
      </text>
    </comment>
    <comment ref="B7" authorId="1">
      <text>
        <r>
          <rPr>
            <b/>
            <sz val="9"/>
            <rFont val="宋体"/>
            <charset val="134"/>
          </rPr>
          <t>chenjie:</t>
        </r>
        <r>
          <rPr>
            <sz val="9"/>
            <rFont val="宋体"/>
            <charset val="134"/>
          </rPr>
          <t xml:space="preserve">
填写构筑物或其他辅助设施的全称</t>
        </r>
      </text>
    </comment>
    <comment ref="C7" authorId="1">
      <text>
        <r>
          <rPr>
            <b/>
            <sz val="9"/>
            <rFont val="宋体"/>
            <charset val="134"/>
          </rPr>
          <t>chenjie:</t>
        </r>
        <r>
          <rPr>
            <sz val="9"/>
            <rFont val="宋体"/>
            <charset val="134"/>
          </rPr>
          <t xml:space="preserve">
如“砖、钢筋砼、钢结构、砖铁栏杆、砼面、沥青面、砖面”等，详见填表说明</t>
        </r>
      </text>
    </comment>
    <comment ref="D7" authorId="1">
      <text>
        <r>
          <rPr>
            <b/>
            <sz val="9"/>
            <rFont val="宋体"/>
            <charset val="134"/>
          </rPr>
          <t>chenjie:</t>
        </r>
        <r>
          <rPr>
            <sz val="9"/>
            <rFont val="宋体"/>
            <charset val="134"/>
          </rPr>
          <t xml:space="preserve">
指竣工验收日</t>
        </r>
      </text>
    </comment>
    <comment ref="E7" authorId="1">
      <text>
        <r>
          <rPr>
            <b/>
            <sz val="9"/>
            <rFont val="宋体"/>
            <charset val="134"/>
          </rPr>
          <t>chenjie:</t>
        </r>
        <r>
          <rPr>
            <sz val="9"/>
            <rFont val="宋体"/>
            <charset val="134"/>
          </rPr>
          <t xml:space="preserve">
座、口（井）、m、个等，详见填表说明</t>
        </r>
      </text>
    </comment>
    <comment ref="H7" authorId="1">
      <text>
        <r>
          <rPr>
            <b/>
            <sz val="9"/>
            <rFont val="宋体"/>
            <charset val="134"/>
          </rPr>
          <t>chenjie:</t>
        </r>
        <r>
          <rPr>
            <sz val="9"/>
            <rFont val="宋体"/>
            <charset val="134"/>
          </rPr>
          <t xml:space="preserve">
长度、宽度和建筑面积应按图纸准确填写</t>
        </r>
      </text>
    </comment>
    <comment ref="P7" authorId="1">
      <text>
        <r>
          <rPr>
            <b/>
            <sz val="9"/>
            <rFont val="宋体"/>
            <charset val="134"/>
          </rPr>
          <t>chenjie:</t>
        </r>
        <r>
          <rPr>
            <sz val="9"/>
            <rFont val="宋体"/>
            <charset val="134"/>
          </rPr>
          <t xml:space="preserve">
备注中须说明的事项：(1)对因改扩建已改变了原有建筑面积的；(2)改扩建增加的相应价值未入帐的，注明未入帐部分的建筑面积。(3)盘盈资产及非正常状态下的资产，如：“已拆除、待报废”等(5)负数余额</t>
        </r>
      </text>
    </comment>
  </commentList>
</comments>
</file>

<file path=xl/comments19.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填写管道和沟槽的全称</t>
        </r>
      </text>
    </comment>
    <comment ref="E7" authorId="0">
      <text>
        <r>
          <rPr>
            <b/>
            <sz val="9"/>
            <rFont val="宋体"/>
            <charset val="134"/>
          </rPr>
          <t>chenjie:</t>
        </r>
        <r>
          <rPr>
            <sz val="9"/>
            <rFont val="宋体"/>
            <charset val="134"/>
          </rPr>
          <t xml:space="preserve">
长度、槽深、沟宽*沟厚管径*壁厚、材质、绝缘方式等应按图纸准确填写</t>
        </r>
      </text>
    </comment>
    <comment ref="F7" authorId="0">
      <text>
        <r>
          <rPr>
            <b/>
            <sz val="9"/>
            <rFont val="宋体"/>
            <charset val="134"/>
          </rPr>
          <t>chenjie:</t>
        </r>
        <r>
          <rPr>
            <sz val="9"/>
            <rFont val="宋体"/>
            <charset val="134"/>
          </rPr>
          <t xml:space="preserve">
如”砖、砼、钢管、砼管”等</t>
        </r>
      </text>
    </comment>
    <comment ref="H7" authorId="0">
      <text>
        <r>
          <rPr>
            <b/>
            <sz val="9"/>
            <rFont val="宋体"/>
            <charset val="134"/>
          </rPr>
          <t>chenjie:</t>
        </r>
        <r>
          <rPr>
            <sz val="9"/>
            <rFont val="宋体"/>
            <charset val="134"/>
          </rPr>
          <t xml:space="preserve">
指竣工日期</t>
        </r>
      </text>
    </comment>
    <comment ref="O7" authorId="0">
      <text>
        <r>
          <rPr>
            <b/>
            <sz val="9"/>
            <rFont val="宋体"/>
            <charset val="134"/>
          </rPr>
          <t>chenjie:</t>
        </r>
        <r>
          <rPr>
            <sz val="9"/>
            <rFont val="宋体"/>
            <charset val="134"/>
          </rPr>
          <t xml:space="preserve">
备注中须说明的事项：(1)对因改扩建已改变了原有记录的；(2)改扩建增加的相应价值未入帐的，注明未入帐部分的尺寸规格等。(3)盘盈资产及非正常状态下的资产，如：“已拆除、待报废”等(5)负数余额</t>
        </r>
      </text>
    </comment>
  </commentList>
</comments>
</file>

<file path=xl/comments2.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填列全称</t>
        </r>
      </text>
    </comment>
    <comment ref="C6" authorId="0">
      <text>
        <r>
          <rPr>
            <sz val="9"/>
            <rFont val="宋体"/>
            <charset val="134"/>
          </rPr>
          <t>如：上投摩根内需动力</t>
        </r>
      </text>
    </comment>
    <comment ref="D6" authorId="0">
      <text>
        <r>
          <rPr>
            <b/>
            <sz val="9"/>
            <rFont val="宋体"/>
            <charset val="134"/>
          </rPr>
          <t>开放式、封闭式等</t>
        </r>
      </text>
    </comment>
    <comment ref="E6" authorId="0">
      <text>
        <r>
          <rPr>
            <b/>
            <sz val="9"/>
            <rFont val="宋体"/>
            <charset val="134"/>
          </rPr>
          <t>chenjie:</t>
        </r>
        <r>
          <rPr>
            <sz val="9"/>
            <rFont val="宋体"/>
            <charset val="134"/>
          </rPr>
          <t xml:space="preserve">
购买日</t>
        </r>
      </text>
    </comment>
  </commentList>
</comments>
</file>

<file path=xl/comments20.xml><?xml version="1.0" encoding="utf-8"?>
<comments xmlns="http://schemas.openxmlformats.org/spreadsheetml/2006/main">
  <authors>
    <author>sucheng</author>
    <author>chenjie</author>
  </authors>
  <commentList>
    <comment ref="B7" authorId="0">
      <text>
        <r>
          <rPr>
            <b/>
            <sz val="9"/>
            <rFont val="宋体"/>
            <charset val="134"/>
          </rPr>
          <t>sucheng:</t>
        </r>
        <r>
          <rPr>
            <sz val="9"/>
            <rFont val="宋体"/>
            <charset val="134"/>
          </rPr>
          <t xml:space="preserve">
企业资产管理所使用的编号</t>
        </r>
      </text>
    </comment>
    <comment ref="C7" authorId="1">
      <text>
        <r>
          <rPr>
            <b/>
            <sz val="9"/>
            <rFont val="宋体"/>
            <charset val="134"/>
          </rPr>
          <t>chenjie:</t>
        </r>
        <r>
          <rPr>
            <sz val="9"/>
            <rFont val="宋体"/>
            <charset val="134"/>
          </rPr>
          <t xml:space="preserve">
设备按单台（套）填列</t>
        </r>
      </text>
    </comment>
    <comment ref="D7" authorId="1">
      <text>
        <r>
          <rPr>
            <b/>
            <sz val="9"/>
            <rFont val="宋体"/>
            <charset val="134"/>
          </rPr>
          <t>chenjie:</t>
        </r>
        <r>
          <rPr>
            <sz val="9"/>
            <rFont val="宋体"/>
            <charset val="134"/>
          </rPr>
          <t xml:space="preserve">
按设备铭牌填写</t>
        </r>
      </text>
    </comment>
    <comment ref="E7" authorId="1">
      <text>
        <r>
          <rPr>
            <b/>
            <sz val="9"/>
            <rFont val="宋体"/>
            <charset val="134"/>
          </rPr>
          <t>chenjie:</t>
        </r>
        <r>
          <rPr>
            <sz val="9"/>
            <rFont val="宋体"/>
            <charset val="134"/>
          </rPr>
          <t xml:space="preserve">
按设备铭牌填写，不得以地名或经销商名称替代</t>
        </r>
      </text>
    </comment>
    <comment ref="F7" authorId="1">
      <text>
        <r>
          <rPr>
            <b/>
            <sz val="9"/>
            <rFont val="宋体"/>
            <charset val="134"/>
          </rPr>
          <t>chenjie:</t>
        </r>
        <r>
          <rPr>
            <sz val="9"/>
            <rFont val="宋体"/>
            <charset val="134"/>
          </rPr>
          <t xml:space="preserve">
台、件、套、个等</t>
        </r>
      </text>
    </comment>
    <comment ref="H7" authorId="1">
      <text>
        <r>
          <rPr>
            <b/>
            <sz val="9"/>
            <rFont val="宋体"/>
            <charset val="134"/>
          </rPr>
          <t>chenjie:</t>
        </r>
        <r>
          <rPr>
            <sz val="9"/>
            <rFont val="宋体"/>
            <charset val="134"/>
          </rPr>
          <t xml:space="preserve">
指购买设备日期，如为二手设备须填写原始购置日。日期填写形式(半角状态下)如：2002.6又如2001.11</t>
        </r>
      </text>
    </comment>
    <comment ref="I7" authorId="1">
      <text>
        <r>
          <rPr>
            <b/>
            <sz val="9"/>
            <rFont val="宋体"/>
            <charset val="134"/>
          </rPr>
          <t>chenjie:</t>
        </r>
        <r>
          <rPr>
            <sz val="9"/>
            <rFont val="宋体"/>
            <charset val="134"/>
          </rPr>
          <t xml:space="preserve">
设备投入使用的日期</t>
        </r>
      </text>
    </comment>
    <comment ref="P7" authorId="1">
      <text>
        <r>
          <rPr>
            <b/>
            <sz val="9"/>
            <rFont val="宋体"/>
            <charset val="134"/>
          </rPr>
          <t>chenjie:</t>
        </r>
        <r>
          <rPr>
            <sz val="9"/>
            <rFont val="宋体"/>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1.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指当地交管部门颁发的车辆牌照号</t>
        </r>
      </text>
    </comment>
    <comment ref="C7" authorId="0">
      <text>
        <r>
          <rPr>
            <b/>
            <sz val="9"/>
            <rFont val="宋体"/>
            <charset val="134"/>
          </rPr>
          <t>chenjie:</t>
        </r>
        <r>
          <rPr>
            <sz val="9"/>
            <rFont val="宋体"/>
            <charset val="134"/>
          </rPr>
          <t xml:space="preserve">
按车辆行驶证表述的名称和型号填写</t>
        </r>
      </text>
    </comment>
    <comment ref="E7" authorId="0">
      <text>
        <r>
          <rPr>
            <b/>
            <sz val="9"/>
            <rFont val="宋体"/>
            <charset val="134"/>
          </rPr>
          <t>chenjie:</t>
        </r>
        <r>
          <rPr>
            <sz val="9"/>
            <rFont val="宋体"/>
            <charset val="134"/>
          </rPr>
          <t xml:space="preserve">
辆</t>
        </r>
      </text>
    </comment>
    <comment ref="G7" authorId="0">
      <text>
        <r>
          <rPr>
            <b/>
            <sz val="9"/>
            <rFont val="宋体"/>
            <charset val="134"/>
          </rPr>
          <t>chenjie:</t>
        </r>
        <r>
          <rPr>
            <sz val="9"/>
            <rFont val="宋体"/>
            <charset val="134"/>
          </rPr>
          <t xml:space="preserve">
指购买日期，如为二手车须填写原始购置日。日期填写形式(半角状态下)如：2002.6又如2001.11</t>
        </r>
      </text>
    </comment>
    <comment ref="I7" authorId="0">
      <text>
        <r>
          <rPr>
            <b/>
            <sz val="9"/>
            <rFont val="宋体"/>
            <charset val="134"/>
          </rPr>
          <t>chenjie:</t>
        </r>
        <r>
          <rPr>
            <sz val="9"/>
            <rFont val="宋体"/>
            <charset val="134"/>
          </rPr>
          <t xml:space="preserve">
按里程表显示数填列，若里程表已损坏或不准确，则无需填写</t>
        </r>
      </text>
    </comment>
    <comment ref="P7" authorId="0">
      <text>
        <r>
          <rPr>
            <b/>
            <sz val="9"/>
            <rFont val="宋体"/>
            <charset val="134"/>
          </rPr>
          <t>chenjie:</t>
        </r>
        <r>
          <rPr>
            <sz val="9"/>
            <rFont val="宋体"/>
            <charset val="134"/>
          </rPr>
          <t xml:space="preserve">
(1)对待报废、盘亏、帐外等运输车辆应在备注栏标明；(2)因折旧提超等原因造成负数余额的项目，应简述原因（3）其他</t>
        </r>
      </text>
    </comment>
  </commentList>
</comments>
</file>

<file path=xl/comments22.xml><?xml version="1.0" encoding="utf-8"?>
<comments xmlns="http://schemas.openxmlformats.org/spreadsheetml/2006/main">
  <authors>
    <author>chenjie</author>
  </authors>
  <commentList>
    <comment ref="P7" authorId="0">
      <text>
        <r>
          <rPr>
            <b/>
            <sz val="9"/>
            <rFont val="宋体"/>
            <charset val="134"/>
          </rPr>
          <t>chenjie:</t>
        </r>
        <r>
          <rPr>
            <sz val="9"/>
            <rFont val="宋体"/>
            <charset val="134"/>
          </rPr>
          <t xml:space="preserve">
(1)对停用、不需用、待报废、淘汰、盘亏、盘盈等电子设备应在备注栏标明(2)因折旧提超等原因造成负数余额的项目，应简述原因(3)其他</t>
        </r>
      </text>
    </comment>
  </commentList>
</comments>
</file>

<file path=xl/comments23.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填列转入固定资产实物名称及规格型号，如“报废油罐汽车HQG5吨1辆”、“出售CA6140.2M普通车床1台”等</t>
        </r>
      </text>
    </comment>
    <comment ref="C6" authorId="0">
      <text>
        <r>
          <rPr>
            <b/>
            <sz val="9"/>
            <rFont val="宋体"/>
            <charset val="134"/>
          </rPr>
          <t>chenjie:</t>
        </r>
        <r>
          <rPr>
            <sz val="9"/>
            <rFont val="宋体"/>
            <charset val="134"/>
          </rPr>
          <t xml:space="preserve">
发生日期为转入时间</t>
        </r>
      </text>
    </comment>
    <comment ref="H6" authorId="0">
      <text>
        <r>
          <rPr>
            <b/>
            <sz val="9"/>
            <rFont val="宋体"/>
            <charset val="134"/>
          </rPr>
          <t>chenjie:</t>
        </r>
        <r>
          <rPr>
            <sz val="9"/>
            <rFont val="宋体"/>
            <charset val="134"/>
          </rPr>
          <t xml:space="preserve">
简要注明基准日资产清理状况（如“已清理完毕”、“清理净损失”、“清理收入”等</t>
        </r>
      </text>
    </comment>
  </commentList>
</comments>
</file>

<file path=xl/comments24.xml><?xml version="1.0" encoding="utf-8"?>
<comments xmlns="http://schemas.openxmlformats.org/spreadsheetml/2006/main">
  <authors>
    <author>chenjie</author>
  </authors>
  <commentList>
    <comment ref="G6" authorId="0">
      <text>
        <r>
          <rPr>
            <b/>
            <sz val="9"/>
            <rFont val="宋体"/>
            <charset val="134"/>
          </rPr>
          <t>chenjie:</t>
        </r>
        <r>
          <rPr>
            <sz val="9"/>
            <rFont val="宋体"/>
            <charset val="134"/>
          </rPr>
          <t xml:space="preserve">
形象进度可以按工程施工进度的四个阶段考虑。（做完前期工程为一个阶段；动工已有一定时间为第二阶段；完成主体工程为第三阶段；由此到竣工为第四阶段。）</t>
        </r>
      </text>
    </comment>
    <comment ref="H6" authorId="0">
      <text>
        <r>
          <rPr>
            <b/>
            <sz val="9"/>
            <rFont val="宋体"/>
            <charset val="134"/>
          </rPr>
          <t>chenjie:</t>
        </r>
        <r>
          <rPr>
            <sz val="9"/>
            <rFont val="宋体"/>
            <charset val="134"/>
          </rPr>
          <t xml:space="preserve">
指财务实际付款与合同总价款之比</t>
        </r>
      </text>
    </comment>
    <comment ref="M6" authorId="0">
      <text>
        <r>
          <rPr>
            <b/>
            <sz val="9"/>
            <rFont val="宋体"/>
            <charset val="134"/>
          </rPr>
          <t>chenjie:</t>
        </r>
        <r>
          <rPr>
            <sz val="9"/>
            <rFont val="宋体"/>
            <charset val="134"/>
          </rPr>
          <t xml:space="preserve">
处于非正常状态的在建工程项目应在备注栏标注在建工程的施工状况，如：“停建1年、季节性停建”等</t>
        </r>
      </text>
    </comment>
  </commentList>
</comments>
</file>

<file path=xl/comments25.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请按照工程项目整理填列本表，不应按照财务入账时间顺序填列。</t>
        </r>
      </text>
    </comment>
    <comment ref="R7" authorId="0">
      <text>
        <r>
          <rPr>
            <b/>
            <sz val="9"/>
            <rFont val="宋体"/>
            <charset val="134"/>
          </rPr>
          <t>chenjie:</t>
        </r>
        <r>
          <rPr>
            <sz val="9"/>
            <rFont val="宋体"/>
            <charset val="134"/>
          </rPr>
          <t xml:space="preserve">
处于非正常状态的在建工程项目应在备注栏标注在建工程的施工状况，如：“停建1年、季节性停建”等</t>
        </r>
      </text>
    </comment>
  </commentList>
</comments>
</file>

<file path=xl/comments26.xml><?xml version="1.0" encoding="utf-8"?>
<comments xmlns="http://schemas.openxmlformats.org/spreadsheetml/2006/main">
  <authors>
    <author>chenjie</author>
  </authors>
  <commentList>
    <comment ref="M7" authorId="0">
      <text>
        <r>
          <rPr>
            <b/>
            <sz val="9"/>
            <rFont val="宋体"/>
            <charset val="134"/>
          </rPr>
          <t>chenjie:</t>
        </r>
        <r>
          <rPr>
            <sz val="9"/>
            <rFont val="宋体"/>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7.xml><?xml version="1.0" encoding="utf-8"?>
<comments xmlns="http://schemas.openxmlformats.org/spreadsheetml/2006/main">
  <authors>
    <author>chenjie</author>
  </authors>
  <commentList>
    <comment ref="N7" authorId="0">
      <text>
        <r>
          <rPr>
            <b/>
            <sz val="9"/>
            <rFont val="宋体"/>
            <charset val="134"/>
          </rPr>
          <t>chenjie:</t>
        </r>
        <r>
          <rPr>
            <sz val="9"/>
            <rFont val="宋体"/>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8.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土地使用权证书的编号</t>
        </r>
      </text>
    </comment>
    <comment ref="D6" authorId="0">
      <text>
        <r>
          <rPr>
            <b/>
            <sz val="9"/>
            <rFont val="宋体"/>
            <charset val="134"/>
          </rPr>
          <t>chenjie:</t>
        </r>
        <r>
          <rPr>
            <sz val="9"/>
            <rFont val="宋体"/>
            <charset val="134"/>
          </rPr>
          <t xml:space="preserve">
所填内容应与土地证记录相符</t>
        </r>
      </text>
    </comment>
    <comment ref="E6" authorId="0">
      <text>
        <r>
          <rPr>
            <b/>
            <sz val="9"/>
            <rFont val="宋体"/>
            <charset val="134"/>
          </rPr>
          <t>chenjie:</t>
        </r>
        <r>
          <rPr>
            <sz val="9"/>
            <rFont val="宋体"/>
            <charset val="134"/>
          </rPr>
          <t xml:space="preserve">
所填内容应与土地证记录相符</t>
        </r>
      </text>
    </comment>
    <comment ref="F6" authorId="0">
      <text>
        <r>
          <rPr>
            <b/>
            <sz val="9"/>
            <rFont val="宋体"/>
            <charset val="134"/>
          </rPr>
          <t>chenjie:</t>
        </r>
        <r>
          <rPr>
            <sz val="9"/>
            <rFont val="宋体"/>
            <charset val="134"/>
          </rPr>
          <t xml:space="preserve">
所填内容应与土地证记录相符</t>
        </r>
      </text>
    </comment>
    <comment ref="H6" authorId="0">
      <text>
        <r>
          <rPr>
            <b/>
            <sz val="9"/>
            <rFont val="宋体"/>
            <charset val="134"/>
          </rPr>
          <t>chenjie:</t>
        </r>
        <r>
          <rPr>
            <sz val="9"/>
            <rFont val="宋体"/>
            <charset val="134"/>
          </rPr>
          <t xml:space="preserve">
所填内容应与土地证记录相符</t>
        </r>
      </text>
    </comment>
  </commentList>
</comments>
</file>

<file path=xl/comments29.xml><?xml version="1.0" encoding="utf-8"?>
<comments xmlns="http://schemas.openxmlformats.org/spreadsheetml/2006/main">
  <authors>
    <author>chenjie</author>
  </authors>
  <commentList>
    <comment ref="C6" authorId="0">
      <text>
        <r>
          <rPr>
            <b/>
            <sz val="9"/>
            <rFont val="宋体"/>
            <charset val="134"/>
          </rPr>
          <t>chenjie:</t>
        </r>
        <r>
          <rPr>
            <sz val="9"/>
            <rFont val="宋体"/>
            <charset val="134"/>
          </rPr>
          <t xml:space="preserve">
土地使用权证书的编号</t>
        </r>
      </text>
    </comment>
    <comment ref="E6" authorId="0">
      <text>
        <r>
          <rPr>
            <b/>
            <sz val="9"/>
            <rFont val="宋体"/>
            <charset val="134"/>
          </rPr>
          <t>chenjie:</t>
        </r>
        <r>
          <rPr>
            <sz val="9"/>
            <rFont val="宋体"/>
            <charset val="134"/>
          </rPr>
          <t xml:space="preserve">
所填内容应与土地证记录相符</t>
        </r>
      </text>
    </comment>
    <comment ref="F6" authorId="0">
      <text>
        <r>
          <rPr>
            <b/>
            <sz val="9"/>
            <rFont val="宋体"/>
            <charset val="134"/>
          </rPr>
          <t>chenjie:</t>
        </r>
        <r>
          <rPr>
            <sz val="9"/>
            <rFont val="宋体"/>
            <charset val="134"/>
          </rPr>
          <t xml:space="preserve">
所填内容应与土地证记录相符</t>
        </r>
      </text>
    </comment>
  </commentList>
</comments>
</file>

<file path=xl/comments3.xml><?xml version="1.0" encoding="utf-8"?>
<comments xmlns="http://schemas.openxmlformats.org/spreadsheetml/2006/main">
  <authors>
    <author>jsxg</author>
    <author>chenjie</author>
  </authors>
  <commentList>
    <comment ref="C6" authorId="0">
      <text>
        <r>
          <rPr>
            <b/>
            <sz val="9"/>
            <rFont val="宋体"/>
            <charset val="134"/>
          </rPr>
          <t>jsxg:</t>
        </r>
        <r>
          <rPr>
            <sz val="9"/>
            <rFont val="宋体"/>
            <charset val="134"/>
          </rPr>
          <t xml:space="preserve">
如“购＊＊设备款”、“购油款”等</t>
        </r>
      </text>
    </comment>
    <comment ref="D6" authorId="0">
      <text>
        <r>
          <rPr>
            <b/>
            <sz val="9"/>
            <rFont val="宋体"/>
            <charset val="134"/>
          </rPr>
          <t>jsxg:</t>
        </r>
        <r>
          <rPr>
            <sz val="9"/>
            <rFont val="宋体"/>
            <charset val="134"/>
          </rPr>
          <t xml:space="preserve">
填列最后一笔借方发生额的日期，
日期填写形式：2002年6月</t>
        </r>
      </text>
    </comment>
    <comment ref="E6" authorId="0">
      <text>
        <r>
          <rPr>
            <b/>
            <sz val="9"/>
            <rFont val="宋体"/>
            <charset val="134"/>
          </rPr>
          <t>jsxg:</t>
        </r>
        <r>
          <rPr>
            <sz val="9"/>
            <rFont val="宋体"/>
            <charset val="134"/>
          </rPr>
          <t xml:space="preserve">
1年以内
1~2年
2~3年
3~4年
4~5年
5年以上</t>
        </r>
      </text>
    </comment>
    <comment ref="J6" authorId="1">
      <text>
        <r>
          <rPr>
            <b/>
            <sz val="9"/>
            <rFont val="宋体"/>
            <charset val="134"/>
          </rPr>
          <t>chenjie:</t>
        </r>
        <r>
          <rPr>
            <sz val="9"/>
            <rFont val="宋体"/>
            <charset val="134"/>
          </rPr>
          <t xml:space="preserv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List>
</comments>
</file>

<file path=xl/comments30.xml><?xml version="1.0" encoding="utf-8"?>
<comments xmlns="http://schemas.openxmlformats.org/spreadsheetml/2006/main">
  <authors>
    <author>chenjie</author>
  </authors>
  <commentList>
    <comment ref="C6" authorId="0">
      <text>
        <r>
          <rPr>
            <b/>
            <sz val="9"/>
            <rFont val="宋体"/>
            <charset val="134"/>
          </rPr>
          <t>chenjie:</t>
        </r>
        <r>
          <rPr>
            <sz val="9"/>
            <rFont val="宋体"/>
            <charset val="134"/>
          </rPr>
          <t xml:space="preserve">
如：“</t>
        </r>
        <r>
          <rPr>
            <sz val="9"/>
            <rFont val="Times New Roman"/>
            <charset val="0"/>
          </rPr>
          <t>××</t>
        </r>
        <r>
          <rPr>
            <sz val="9"/>
            <rFont val="宋体"/>
            <charset val="134"/>
          </rPr>
          <t>专利权”、“</t>
        </r>
        <r>
          <rPr>
            <sz val="9"/>
            <rFont val="Times New Roman"/>
            <charset val="0"/>
          </rPr>
          <t>××</t>
        </r>
        <r>
          <rPr>
            <sz val="9"/>
            <rFont val="宋体"/>
            <charset val="134"/>
          </rPr>
          <t>软件”等</t>
        </r>
      </text>
    </comment>
  </commentList>
</comments>
</file>

<file path=xl/comments31.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如：“</t>
        </r>
        <r>
          <rPr>
            <sz val="9"/>
            <rFont val="Times New Roman"/>
            <charset val="0"/>
          </rPr>
          <t>××</t>
        </r>
        <r>
          <rPr>
            <sz val="9"/>
            <rFont val="宋体"/>
            <charset val="134"/>
          </rPr>
          <t>专利权”、“</t>
        </r>
        <r>
          <rPr>
            <sz val="9"/>
            <rFont val="Times New Roman"/>
            <charset val="0"/>
          </rPr>
          <t>××</t>
        </r>
        <r>
          <rPr>
            <sz val="9"/>
            <rFont val="宋体"/>
            <charset val="134"/>
          </rPr>
          <t>软件”等</t>
        </r>
      </text>
    </comment>
    <comment ref="H6" authorId="0">
      <text>
        <r>
          <rPr>
            <b/>
            <sz val="9"/>
            <rFont val="宋体"/>
            <charset val="134"/>
          </rPr>
          <t>chenjie:</t>
        </r>
        <r>
          <rPr>
            <sz val="9"/>
            <rFont val="宋体"/>
            <charset val="134"/>
          </rPr>
          <t xml:space="preserve">
企业实际拥有但基准日未入帐的不应填入本表</t>
        </r>
      </text>
    </comment>
  </commentList>
</comments>
</file>

<file path=xl/comments32.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如：“</t>
        </r>
        <r>
          <rPr>
            <sz val="9"/>
            <rFont val="Times New Roman"/>
            <charset val="0"/>
          </rPr>
          <t>××</t>
        </r>
        <r>
          <rPr>
            <sz val="9"/>
            <rFont val="宋体"/>
            <charset val="134"/>
          </rPr>
          <t>专利权”、“</t>
        </r>
        <r>
          <rPr>
            <sz val="9"/>
            <rFont val="Times New Roman"/>
            <charset val="0"/>
          </rPr>
          <t>××</t>
        </r>
        <r>
          <rPr>
            <sz val="9"/>
            <rFont val="宋体"/>
            <charset val="134"/>
          </rPr>
          <t>软件”等</t>
        </r>
      </text>
    </comment>
    <comment ref="H6" authorId="0">
      <text>
        <r>
          <rPr>
            <b/>
            <sz val="9"/>
            <rFont val="宋体"/>
            <charset val="134"/>
          </rPr>
          <t>chenjie:</t>
        </r>
        <r>
          <rPr>
            <sz val="9"/>
            <rFont val="宋体"/>
            <charset val="134"/>
          </rPr>
          <t xml:space="preserve">
企业实际拥有但基准日未入帐的不应填入本表</t>
        </r>
      </text>
    </comment>
  </commentList>
</comments>
</file>

<file path=xl/comments33.xml><?xml version="1.0" encoding="utf-8"?>
<comments xmlns="http://schemas.openxmlformats.org/spreadsheetml/2006/main">
  <authors>
    <author>chenjie</author>
  </authors>
  <commentList>
    <comment ref="H6" authorId="0">
      <text>
        <r>
          <rPr>
            <b/>
            <sz val="9"/>
            <rFont val="宋体"/>
            <charset val="134"/>
          </rPr>
          <t>chenjie:</t>
        </r>
        <r>
          <rPr>
            <sz val="9"/>
            <rFont val="宋体"/>
            <charset val="134"/>
          </rPr>
          <t xml:space="preserve">
金额较大的项目，在备注栏注明其内容或附说明该项资产的内容和价值构成的专项说明。</t>
        </r>
      </text>
    </comment>
  </commentList>
</comments>
</file>

<file path=xl/comments34.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填全称</t>
        </r>
      </text>
    </comment>
    <comment ref="C6" authorId="0">
      <text>
        <r>
          <rPr>
            <b/>
            <sz val="9"/>
            <rFont val="宋体"/>
            <charset val="134"/>
          </rPr>
          <t>chenjie:</t>
        </r>
        <r>
          <rPr>
            <sz val="9"/>
            <rFont val="宋体"/>
            <charset val="134"/>
          </rPr>
          <t xml:space="preserve">
指借款合同规定的借款启始日，填列到日</t>
        </r>
      </text>
    </comment>
    <comment ref="D6" authorId="0">
      <text>
        <r>
          <rPr>
            <b/>
            <sz val="9"/>
            <rFont val="宋体"/>
            <charset val="134"/>
          </rPr>
          <t>chenjie:</t>
        </r>
        <r>
          <rPr>
            <sz val="9"/>
            <rFont val="宋体"/>
            <charset val="134"/>
          </rPr>
          <t xml:space="preserve">
与借款合同规定到期日应一致</t>
        </r>
      </text>
    </comment>
    <comment ref="E6" authorId="0">
      <text>
        <r>
          <rPr>
            <b/>
            <sz val="9"/>
            <rFont val="宋体"/>
            <charset val="134"/>
          </rPr>
          <t>chenjie:</t>
        </r>
        <r>
          <rPr>
            <sz val="9"/>
            <rFont val="宋体"/>
            <charset val="134"/>
          </rPr>
          <t xml:space="preserve">
与借款合同规定利率应一致</t>
        </r>
      </text>
    </comment>
    <comment ref="K6" authorId="0">
      <text>
        <r>
          <rPr>
            <b/>
            <sz val="9"/>
            <rFont val="宋体"/>
            <charset val="134"/>
          </rPr>
          <t>chenjie:</t>
        </r>
        <r>
          <rPr>
            <sz val="9"/>
            <rFont val="宋体"/>
            <charset val="134"/>
          </rPr>
          <t xml:space="preserve">
标明（或附专项说明）借款的用途、担保条件（信用担保、资产抵押或质押等）、借款利息计提及支付情况（请准确说明利息计提、支付到哪一天）。</t>
        </r>
      </text>
    </comment>
  </commentList>
</comments>
</file>

<file path=xl/comments35.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债权单位名称应填列全称，不应以地名或不明确的简称或业务内容代替</t>
        </r>
      </text>
    </comment>
    <comment ref="C6" authorId="0">
      <text>
        <r>
          <rPr>
            <b/>
            <sz val="9"/>
            <rFont val="宋体"/>
            <charset val="134"/>
          </rPr>
          <t>chenjie:</t>
        </r>
        <r>
          <rPr>
            <sz val="9"/>
            <rFont val="宋体"/>
            <charset val="134"/>
          </rPr>
          <t xml:space="preserve">
填列最后一笔贷方发生额的日期；
日期填写形式(半角状态下)如：2002.6又如2001.11</t>
        </r>
      </text>
    </comment>
    <comment ref="D6" authorId="0">
      <text>
        <r>
          <rPr>
            <b/>
            <sz val="9"/>
            <rFont val="宋体"/>
            <charset val="134"/>
          </rPr>
          <t>chenjie:</t>
        </r>
        <r>
          <rPr>
            <sz val="9"/>
            <rFont val="宋体"/>
            <charset val="134"/>
          </rPr>
          <t xml:space="preserve">
如：“购油款”等</t>
        </r>
      </text>
    </comment>
    <comment ref="G6" authorId="0">
      <text>
        <r>
          <rPr>
            <b/>
            <sz val="9"/>
            <rFont val="宋体"/>
            <charset val="134"/>
          </rPr>
          <t>chenjie:</t>
        </r>
        <r>
          <rPr>
            <sz val="9"/>
            <rFont val="宋体"/>
            <charset val="134"/>
          </rPr>
          <t xml:space="preserv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36.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债权单位名称应填列全称，不应以地名或不明确的简称或业务内容代替</t>
        </r>
      </text>
    </comment>
    <comment ref="C6" authorId="0">
      <text>
        <r>
          <rPr>
            <b/>
            <sz val="9"/>
            <rFont val="宋体"/>
            <charset val="134"/>
          </rPr>
          <t>chenjie:</t>
        </r>
        <r>
          <rPr>
            <sz val="9"/>
            <rFont val="宋体"/>
            <charset val="134"/>
          </rPr>
          <t xml:space="preserve">
填列票据的签发日期；
日期填写形式(半角状态下)如：2002.6又如2001.11</t>
        </r>
      </text>
    </comment>
    <comment ref="H6" authorId="0">
      <text>
        <r>
          <rPr>
            <b/>
            <sz val="9"/>
            <rFont val="宋体"/>
            <charset val="134"/>
          </rPr>
          <t>chenjie:</t>
        </r>
        <r>
          <rPr>
            <sz val="9"/>
            <rFont val="宋体"/>
            <charset val="134"/>
          </rPr>
          <t xml:space="preserve">
1）债权单位为关联方、总公司内部或本公司内部单位的，应在备注栏注明“关联方”、“总公司内部”“内部单位”；2） 涉诉款项应在备注中标明；3）评估基准日后已付款的项目，应注明日期。如“2002年7月4日付款”；4）已到期尚未支付的，需简要说明原因。</t>
        </r>
      </text>
    </comment>
  </commentList>
</comments>
</file>

<file path=xl/comments37.xml><?xml version="1.0" encoding="utf-8"?>
<comments xmlns="http://schemas.openxmlformats.org/spreadsheetml/2006/main">
  <authors>
    <author>chenjie</author>
  </authors>
  <commentList>
    <comment ref="C6" authorId="0">
      <text>
        <r>
          <rPr>
            <b/>
            <sz val="9"/>
            <rFont val="宋体"/>
            <charset val="134"/>
          </rPr>
          <t>chenjie:</t>
        </r>
        <r>
          <rPr>
            <sz val="9"/>
            <rFont val="宋体"/>
            <charset val="134"/>
          </rPr>
          <t xml:space="preserve">
填列最后一笔贷方发生额的日期；
日期填写形式(半角状态下)如：2002.6又如2001.11</t>
        </r>
      </text>
    </comment>
    <comment ref="D6" authorId="0">
      <text>
        <r>
          <rPr>
            <b/>
            <sz val="9"/>
            <rFont val="宋体"/>
            <charset val="134"/>
          </rPr>
          <t>chenjie:</t>
        </r>
        <r>
          <rPr>
            <sz val="9"/>
            <rFont val="宋体"/>
            <charset val="134"/>
          </rPr>
          <t xml:space="preserve">
如：“购油款”等</t>
        </r>
      </text>
    </comment>
    <comment ref="G6" authorId="0">
      <text>
        <r>
          <rPr>
            <b/>
            <sz val="9"/>
            <rFont val="宋体"/>
            <charset val="134"/>
          </rPr>
          <t>chenjie:</t>
        </r>
        <r>
          <rPr>
            <sz val="9"/>
            <rFont val="宋体"/>
            <charset val="134"/>
          </rPr>
          <t xml:space="preserv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38.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债权单位名称应填列全称，不应以地名或不明确的简称或业务内容代替</t>
        </r>
      </text>
    </comment>
    <comment ref="C6" authorId="0">
      <text>
        <r>
          <rPr>
            <b/>
            <sz val="9"/>
            <rFont val="宋体"/>
            <charset val="134"/>
          </rPr>
          <t>chenjie:</t>
        </r>
        <r>
          <rPr>
            <sz val="9"/>
            <rFont val="宋体"/>
            <charset val="134"/>
          </rPr>
          <t xml:space="preserve">
填列最后一笔贷方发生额的日期；
日期填写形式(半角状态下)如：2002.6又如2001.11</t>
        </r>
      </text>
    </comment>
    <comment ref="D6" authorId="0">
      <text>
        <r>
          <rPr>
            <b/>
            <sz val="9"/>
            <rFont val="宋体"/>
            <charset val="134"/>
          </rPr>
          <t>chenjie:</t>
        </r>
        <r>
          <rPr>
            <sz val="9"/>
            <rFont val="宋体"/>
            <charset val="134"/>
          </rPr>
          <t xml:space="preserve">
如：“售油款”等</t>
        </r>
      </text>
    </comment>
    <comment ref="G6" authorId="0">
      <text>
        <r>
          <rPr>
            <b/>
            <sz val="9"/>
            <rFont val="宋体"/>
            <charset val="134"/>
          </rPr>
          <t>chenjie:</t>
        </r>
        <r>
          <rPr>
            <sz val="9"/>
            <rFont val="宋体"/>
            <charset val="134"/>
          </rPr>
          <t xml:space="preserv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39.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填写所计提的应付工资的具体组成内容，如“工资、住房补贴”等，根据填表单位财务部门的计提应付工资的方式和内容填写</t>
        </r>
      </text>
    </comment>
  </commentList>
</comments>
</file>

<file path=xl/comments4.xml><?xml version="1.0" encoding="utf-8"?>
<comments xmlns="http://schemas.openxmlformats.org/spreadsheetml/2006/main">
  <authors>
    <author>chenjie</author>
    <author>jsxg</author>
    <author>seaman</author>
  </authors>
  <commentList>
    <comment ref="B6" authorId="0">
      <text>
        <r>
          <rPr>
            <b/>
            <sz val="9"/>
            <rFont val="宋体"/>
            <charset val="134"/>
          </rPr>
          <t>chenjie:</t>
        </r>
        <r>
          <rPr>
            <sz val="9"/>
            <rFont val="宋体"/>
            <charset val="134"/>
          </rPr>
          <t xml:space="preserve">
该栏应填列全称，不应以地名或不明确的简称或业务内容代替</t>
        </r>
      </text>
    </comment>
    <comment ref="C6" authorId="0">
      <text>
        <r>
          <rPr>
            <b/>
            <sz val="9"/>
            <rFont val="宋体"/>
            <charset val="134"/>
          </rPr>
          <t>chenjie:</t>
        </r>
        <r>
          <rPr>
            <sz val="9"/>
            <rFont val="宋体"/>
            <charset val="134"/>
          </rPr>
          <t xml:space="preserve">
如“购＊＊设备款”、“购油款”等</t>
        </r>
      </text>
    </comment>
    <comment ref="D6" authorId="1">
      <text>
        <r>
          <rPr>
            <b/>
            <sz val="9"/>
            <rFont val="宋体"/>
            <charset val="134"/>
          </rPr>
          <t>jsxg:</t>
        </r>
        <r>
          <rPr>
            <sz val="9"/>
            <rFont val="宋体"/>
            <charset val="134"/>
          </rPr>
          <t xml:space="preserve">
填列最后一笔借方发生额的日期，
日期填写形式：2002年6月</t>
        </r>
      </text>
    </comment>
    <comment ref="E6" authorId="2">
      <text>
        <r>
          <rPr>
            <sz val="9"/>
            <rFont val="Times New Roman"/>
            <charset val="0"/>
          </rPr>
          <t>1</t>
        </r>
        <r>
          <rPr>
            <sz val="9"/>
            <rFont val="宋体"/>
            <charset val="134"/>
          </rPr>
          <t>年以内</t>
        </r>
        <r>
          <rPr>
            <sz val="9"/>
            <rFont val="Times New Roman"/>
            <charset val="0"/>
          </rPr>
          <t xml:space="preserve">
1~2</t>
        </r>
        <r>
          <rPr>
            <sz val="9"/>
            <rFont val="宋体"/>
            <charset val="134"/>
          </rPr>
          <t>年</t>
        </r>
        <r>
          <rPr>
            <sz val="9"/>
            <rFont val="Times New Roman"/>
            <charset val="0"/>
          </rPr>
          <t xml:space="preserve">
2~3</t>
        </r>
        <r>
          <rPr>
            <sz val="9"/>
            <rFont val="宋体"/>
            <charset val="134"/>
          </rPr>
          <t>年</t>
        </r>
        <r>
          <rPr>
            <sz val="9"/>
            <rFont val="Times New Roman"/>
            <charset val="0"/>
          </rPr>
          <t xml:space="preserve">
3~4</t>
        </r>
        <r>
          <rPr>
            <sz val="9"/>
            <rFont val="宋体"/>
            <charset val="134"/>
          </rPr>
          <t>年</t>
        </r>
        <r>
          <rPr>
            <sz val="9"/>
            <rFont val="Times New Roman"/>
            <charset val="0"/>
          </rPr>
          <t xml:space="preserve">
4~5</t>
        </r>
        <r>
          <rPr>
            <sz val="9"/>
            <rFont val="宋体"/>
            <charset val="134"/>
          </rPr>
          <t>年</t>
        </r>
        <r>
          <rPr>
            <sz val="9"/>
            <rFont val="Times New Roman"/>
            <charset val="0"/>
          </rPr>
          <t xml:space="preserve">
5</t>
        </r>
        <r>
          <rPr>
            <sz val="9"/>
            <rFont val="宋体"/>
            <charset val="134"/>
          </rPr>
          <t>年以上</t>
        </r>
      </text>
    </comment>
    <comment ref="J6" authorId="0">
      <text>
        <r>
          <rPr>
            <b/>
            <sz val="9"/>
            <rFont val="宋体"/>
            <charset val="134"/>
          </rPr>
          <t>chenjie:</t>
        </r>
        <r>
          <rPr>
            <sz val="9"/>
            <rFont val="宋体"/>
            <charset val="134"/>
          </rPr>
          <t xml:space="preserve">
1）欠款单位为关联方、总公司内部或内部单位的，应在备注栏注明“关联方”、“总公司内部”“内部单位”；2） 涉诉款项应在备注中标明；3）评估基准日后已收到货物或收回款项的，应注明日期及金额，如“2002.7.4日收回2000元”或2002.7.8日到货验收；4）其他填表单位认为应说明的事项</t>
        </r>
      </text>
    </comment>
  </commentList>
</comments>
</file>

<file path=xl/comments40.xml><?xml version="1.0" encoding="utf-8"?>
<comments xmlns="http://schemas.openxmlformats.org/spreadsheetml/2006/main">
  <authors>
    <author>chenjie</author>
  </authors>
  <commentList>
    <comment ref="D6" authorId="0">
      <text>
        <r>
          <rPr>
            <b/>
            <sz val="9"/>
            <rFont val="宋体"/>
            <charset val="134"/>
          </rPr>
          <t>chenjie:</t>
        </r>
        <r>
          <rPr>
            <sz val="9"/>
            <rFont val="宋体"/>
            <charset val="134"/>
          </rPr>
          <t xml:space="preserve">
指增值税、消费税、城建税、教育费附加等</t>
        </r>
      </text>
    </comment>
    <comment ref="G6" authorId="0">
      <text>
        <r>
          <rPr>
            <b/>
            <sz val="9"/>
            <rFont val="宋体"/>
            <charset val="134"/>
          </rPr>
          <t>chenjie:</t>
        </r>
        <r>
          <rPr>
            <sz val="9"/>
            <rFont val="宋体"/>
            <charset val="134"/>
          </rPr>
          <t xml:space="preserve">
因特殊原因转入的资产，应在备注栏简要说明原因，有可能发生损失的项目，应提供相关文件资料</t>
        </r>
      </text>
    </comment>
    <comment ref="G11" authorId="0">
      <text>
        <r>
          <rPr>
            <b/>
            <sz val="9"/>
            <rFont val="宋体"/>
            <charset val="134"/>
          </rPr>
          <t>chenjie:</t>
        </r>
        <r>
          <rPr>
            <sz val="9"/>
            <rFont val="宋体"/>
            <charset val="134"/>
          </rPr>
          <t xml:space="preserve">
因特殊原因转入的资产，应在备注栏简要说明原因，有可能发生损失的项目，应提供相关文件资料</t>
        </r>
      </text>
    </comment>
  </commentList>
</comments>
</file>

<file path=xl/comments41.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参见长期借款表</t>
        </r>
      </text>
    </comment>
  </commentList>
</comments>
</file>

<file path=xl/comments42.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填全称</t>
        </r>
      </text>
    </comment>
    <comment ref="C6" authorId="0">
      <text>
        <r>
          <rPr>
            <b/>
            <sz val="9"/>
            <rFont val="宋体"/>
            <charset val="134"/>
          </rPr>
          <t>chenjie:</t>
        </r>
        <r>
          <rPr>
            <sz val="9"/>
            <rFont val="宋体"/>
            <charset val="134"/>
          </rPr>
          <t xml:space="preserve">
指借款合同规定的借款启始日，填列到日</t>
        </r>
      </text>
    </comment>
    <comment ref="D6" authorId="0">
      <text>
        <r>
          <rPr>
            <b/>
            <sz val="9"/>
            <rFont val="宋体"/>
            <charset val="134"/>
          </rPr>
          <t>chenjie:</t>
        </r>
        <r>
          <rPr>
            <sz val="9"/>
            <rFont val="宋体"/>
            <charset val="134"/>
          </rPr>
          <t xml:space="preserve">
与借款合同规定到期日应一致</t>
        </r>
      </text>
    </comment>
    <comment ref="E6" authorId="0">
      <text>
        <r>
          <rPr>
            <b/>
            <sz val="9"/>
            <rFont val="宋体"/>
            <charset val="134"/>
          </rPr>
          <t>chenjie:</t>
        </r>
        <r>
          <rPr>
            <sz val="9"/>
            <rFont val="宋体"/>
            <charset val="134"/>
          </rPr>
          <t xml:space="preserve">
与借款合同规定利率应一致</t>
        </r>
      </text>
    </comment>
  </commentList>
</comments>
</file>

<file path=xl/comments43.xml><?xml version="1.0" encoding="utf-8"?>
<comments xmlns="http://schemas.openxmlformats.org/spreadsheetml/2006/main">
  <authors>
    <author>chenjie</author>
  </authors>
  <commentList>
    <comment ref="B7" authorId="0">
      <text>
        <r>
          <rPr>
            <b/>
            <sz val="9"/>
            <rFont val="宋体"/>
            <charset val="134"/>
          </rPr>
          <t>chenjie:</t>
        </r>
        <r>
          <rPr>
            <sz val="9"/>
            <rFont val="宋体"/>
            <charset val="134"/>
          </rPr>
          <t xml:space="preserve">
填列债权单位全称</t>
        </r>
      </text>
    </comment>
    <comment ref="C7" authorId="0">
      <text>
        <r>
          <rPr>
            <b/>
            <sz val="9"/>
            <rFont val="宋体"/>
            <charset val="134"/>
          </rPr>
          <t>chenjie:</t>
        </r>
        <r>
          <rPr>
            <sz val="9"/>
            <rFont val="宋体"/>
            <charset val="134"/>
          </rPr>
          <t xml:space="preserve">
按合同协议确定的开始计算应付款的日期，填列到日。</t>
        </r>
      </text>
    </comment>
    <comment ref="D7" authorId="0">
      <text>
        <r>
          <rPr>
            <b/>
            <sz val="9"/>
            <rFont val="宋体"/>
            <charset val="134"/>
          </rPr>
          <t>chenjie:</t>
        </r>
        <r>
          <rPr>
            <sz val="9"/>
            <rFont val="宋体"/>
            <charset val="134"/>
          </rPr>
          <t xml:space="preserve">
指应付款内容，如“引进</t>
        </r>
        <r>
          <rPr>
            <sz val="9"/>
            <rFont val="Times New Roman"/>
            <charset val="0"/>
          </rPr>
          <t>××</t>
        </r>
        <r>
          <rPr>
            <sz val="9"/>
            <rFont val="宋体"/>
            <charset val="134"/>
          </rPr>
          <t>设备款或融资租赁</t>
        </r>
        <r>
          <rPr>
            <sz val="9"/>
            <rFont val="Times New Roman"/>
            <charset val="0"/>
          </rPr>
          <t>××</t>
        </r>
        <r>
          <rPr>
            <sz val="9"/>
            <rFont val="宋体"/>
            <charset val="134"/>
          </rPr>
          <t>设备款”等；</t>
        </r>
      </text>
    </comment>
    <comment ref="I7" authorId="0">
      <text>
        <r>
          <rPr>
            <b/>
            <sz val="9"/>
            <rFont val="宋体"/>
            <charset val="134"/>
          </rPr>
          <t>chenjie:</t>
        </r>
        <r>
          <rPr>
            <sz val="9"/>
            <rFont val="宋体"/>
            <charset val="134"/>
          </rPr>
          <t xml:space="preserve">
请注明帐面初始额的构成。</t>
        </r>
      </text>
    </comment>
  </commentList>
</comments>
</file>

<file path=xl/comments5.xml><?xml version="1.0" encoding="utf-8"?>
<comments xmlns="http://schemas.openxmlformats.org/spreadsheetml/2006/main">
  <authors>
    <author>chenjie</author>
  </authors>
  <commentList>
    <comment ref="M7" authorId="0">
      <text>
        <r>
          <rPr>
            <b/>
            <sz val="9"/>
            <rFont val="宋体"/>
            <charset val="134"/>
          </rPr>
          <t>chenjie:</t>
        </r>
        <r>
          <rPr>
            <sz val="9"/>
            <rFont val="宋体"/>
            <charset val="134"/>
          </rPr>
          <t xml:space="preserve">
(1)注1；(2)负数余额产生的原因。</t>
        </r>
      </text>
    </comment>
  </commentList>
</comments>
</file>

<file path=xl/comments6.xml><?xml version="1.0" encoding="utf-8"?>
<comments xmlns="http://schemas.openxmlformats.org/spreadsheetml/2006/main">
  <authors>
    <author>chenjie</author>
  </authors>
  <commentList>
    <comment ref="M7" authorId="0">
      <text>
        <r>
          <rPr>
            <b/>
            <sz val="9"/>
            <rFont val="宋体"/>
            <charset val="134"/>
          </rPr>
          <t>chenjie:</t>
        </r>
        <r>
          <rPr>
            <sz val="9"/>
            <rFont val="宋体"/>
            <charset val="134"/>
          </rPr>
          <t xml:space="preserve">
(1)注1；(2)负数余额产生的原因。</t>
        </r>
      </text>
    </comment>
  </commentList>
</comments>
</file>

<file path=xl/comments7.xml><?xml version="1.0" encoding="utf-8"?>
<comments xmlns="http://schemas.openxmlformats.org/spreadsheetml/2006/main">
  <authors>
    <author>chenjie</author>
  </authors>
  <commentList>
    <comment ref="P7" authorId="0">
      <text>
        <r>
          <rPr>
            <b/>
            <sz val="9"/>
            <rFont val="宋体"/>
            <charset val="134"/>
          </rPr>
          <t>chenjie:</t>
        </r>
        <r>
          <rPr>
            <sz val="9"/>
            <rFont val="宋体"/>
            <charset val="134"/>
          </rPr>
          <t xml:space="preserve">
(1)注1；(2)负数余额产生的原因。</t>
        </r>
      </text>
    </comment>
  </commentList>
</comments>
</file>

<file path=xl/comments8.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填入债券名称如：“3年期国库券”、“5年期电力基金债券”等</t>
        </r>
      </text>
    </comment>
    <comment ref="C6" authorId="0">
      <text>
        <r>
          <rPr>
            <b/>
            <sz val="9"/>
            <rFont val="宋体"/>
            <charset val="134"/>
          </rPr>
          <t>chenjie:</t>
        </r>
        <r>
          <rPr>
            <sz val="9"/>
            <rFont val="宋体"/>
            <charset val="134"/>
          </rPr>
          <t xml:space="preserve">
购买日</t>
        </r>
      </text>
    </comment>
    <comment ref="I6" authorId="0">
      <text>
        <r>
          <rPr>
            <b/>
            <sz val="9"/>
            <rFont val="宋体"/>
            <charset val="134"/>
          </rPr>
          <t>chenjie:</t>
        </r>
        <r>
          <rPr>
            <sz val="9"/>
            <rFont val="宋体"/>
            <charset val="134"/>
          </rPr>
          <t xml:space="preserve">
设定抵押的债券应标明</t>
        </r>
      </text>
    </comment>
  </commentList>
</comments>
</file>

<file path=xl/comments9.xml><?xml version="1.0" encoding="utf-8"?>
<comments xmlns="http://schemas.openxmlformats.org/spreadsheetml/2006/main">
  <authors>
    <author>chenjie</author>
  </authors>
  <commentList>
    <comment ref="B6" authorId="0">
      <text>
        <r>
          <rPr>
            <b/>
            <sz val="9"/>
            <rFont val="宋体"/>
            <charset val="134"/>
          </rPr>
          <t>chenjie:</t>
        </r>
        <r>
          <rPr>
            <sz val="9"/>
            <rFont val="宋体"/>
            <charset val="134"/>
          </rPr>
          <t xml:space="preserve">
指增值税、消费税、城建税、教育费附加等</t>
        </r>
      </text>
    </comment>
    <comment ref="D6" authorId="0">
      <text>
        <r>
          <rPr>
            <b/>
            <sz val="9"/>
            <rFont val="宋体"/>
            <charset val="134"/>
          </rPr>
          <t>chenjie:</t>
        </r>
        <r>
          <rPr>
            <sz val="9"/>
            <rFont val="宋体"/>
            <charset val="134"/>
          </rPr>
          <t xml:space="preserve">
指增值税、消费税、城建税、教育费附加等</t>
        </r>
      </text>
    </comment>
    <comment ref="J6" authorId="0">
      <text>
        <r>
          <rPr>
            <b/>
            <sz val="9"/>
            <rFont val="宋体"/>
            <charset val="134"/>
          </rPr>
          <t>chenjie:</t>
        </r>
        <r>
          <rPr>
            <sz val="9"/>
            <rFont val="宋体"/>
            <charset val="134"/>
          </rPr>
          <t xml:space="preserve">
因特殊原因转入的资产，应在备注栏简要说明原因，有可能发生损失的项目，应提供相关文件资料</t>
        </r>
      </text>
    </comment>
  </commentList>
</comments>
</file>

<file path=xl/sharedStrings.xml><?xml version="1.0" encoding="utf-8"?>
<sst xmlns="http://schemas.openxmlformats.org/spreadsheetml/2006/main" count="8324" uniqueCount="2232">
  <si>
    <t>简要说明</t>
  </si>
  <si>
    <r>
      <rPr>
        <sz val="12"/>
        <rFont val="宋体"/>
        <charset val="134"/>
      </rPr>
      <t>本表按基准日</t>
    </r>
    <r>
      <rPr>
        <sz val="12"/>
        <color indexed="10"/>
        <rFont val="宋体"/>
        <charset val="134"/>
      </rPr>
      <t>审计后</t>
    </r>
    <r>
      <rPr>
        <sz val="12"/>
        <rFont val="宋体"/>
        <charset val="134"/>
      </rPr>
      <t>的数据填写账面值，企业只需填写账面价值及其以左各列，评估价值由评估公司填写</t>
    </r>
  </si>
  <si>
    <t>各汇总表不需填写，自动链接生成，表格已锁定</t>
  </si>
  <si>
    <t>《资产评估汇总表》金额单位为万元，其他各表金额单位为元</t>
  </si>
  <si>
    <t>各科目明细表的合计数与科目余额表一致；资产评估汇总表自动链接生成的数据应与资产负债表一致</t>
  </si>
  <si>
    <r>
      <rPr>
        <sz val="12"/>
        <rFont val="宋体"/>
        <charset val="134"/>
      </rPr>
      <t>在基础信息中填写企业信息</t>
    </r>
    <r>
      <rPr>
        <sz val="12"/>
        <rFont val="Times New Roman"/>
        <charset val="0"/>
      </rPr>
      <t>,</t>
    </r>
    <r>
      <rPr>
        <sz val="12"/>
        <rFont val="宋体"/>
        <charset val="134"/>
      </rPr>
      <t>自动链接到各张明细表中</t>
    </r>
  </si>
  <si>
    <r>
      <rPr>
        <sz val="12"/>
        <rFont val="Times New Roman"/>
        <charset val="0"/>
      </rPr>
      <t>企业没有的科目明细表</t>
    </r>
    <r>
      <rPr>
        <sz val="12"/>
        <color indexed="10"/>
        <rFont val="宋体"/>
        <charset val="134"/>
      </rPr>
      <t>不要删除</t>
    </r>
    <r>
      <rPr>
        <sz val="12"/>
        <rFont val="Times New Roman"/>
        <charset val="0"/>
      </rPr>
      <t>，可以隐藏：点击</t>
    </r>
    <r>
      <rPr>
        <b/>
        <sz val="12"/>
        <rFont val="宋体"/>
        <charset val="134"/>
      </rPr>
      <t>格式-工作表-隐藏</t>
    </r>
  </si>
  <si>
    <r>
      <rPr>
        <sz val="12"/>
        <rFont val="Times New Roman"/>
        <charset val="0"/>
      </rPr>
      <t>行数不够，可以在“</t>
    </r>
    <r>
      <rPr>
        <sz val="12"/>
        <color indexed="10"/>
        <rFont val="宋体"/>
        <charset val="134"/>
      </rPr>
      <t>本页小计”以上两行</t>
    </r>
    <r>
      <rPr>
        <sz val="12"/>
        <rFont val="Times New Roman"/>
        <charset val="0"/>
      </rPr>
      <t>插入；</t>
    </r>
    <r>
      <rPr>
        <sz val="12"/>
        <color indexed="10"/>
        <rFont val="宋体"/>
        <charset val="134"/>
      </rPr>
      <t>不要随意插入列</t>
    </r>
    <r>
      <rPr>
        <sz val="12"/>
        <rFont val="Times New Roman"/>
        <charset val="0"/>
      </rPr>
      <t>，会影响链接</t>
    </r>
  </si>
  <si>
    <r>
      <rPr>
        <sz val="12"/>
        <rFont val="宋体"/>
        <charset val="134"/>
      </rPr>
      <t>往来的发生日期填写</t>
    </r>
    <r>
      <rPr>
        <sz val="12"/>
        <color indexed="10"/>
        <rFont val="宋体"/>
        <charset val="134"/>
      </rPr>
      <t>最近一次</t>
    </r>
    <r>
      <rPr>
        <sz val="12"/>
        <rFont val="宋体"/>
        <charset val="134"/>
      </rPr>
      <t>发生日期，账龄分为：</t>
    </r>
    <r>
      <rPr>
        <b/>
        <sz val="12"/>
        <rFont val="宋体"/>
        <charset val="134"/>
      </rPr>
      <t>1年以内，1-2年，2-3年，3-4年、4－5年、5年以上</t>
    </r>
  </si>
  <si>
    <t>表中的日期格式统一，例如：2008年7月20日应填为“2008年7月”</t>
  </si>
  <si>
    <t>联系电话：025-83312698</t>
  </si>
  <si>
    <r>
      <rPr>
        <sz val="10"/>
        <rFont val="宋体"/>
        <charset val="134"/>
      </rPr>
      <t>评估基准日：</t>
    </r>
    <r>
      <rPr>
        <sz val="10"/>
        <rFont val="Times New Roman"/>
        <charset val="134"/>
      </rPr>
      <t>2021</t>
    </r>
    <r>
      <rPr>
        <sz val="10"/>
        <rFont val="宋体"/>
        <charset val="134"/>
      </rPr>
      <t>年</t>
    </r>
    <r>
      <rPr>
        <sz val="10"/>
        <rFont val="Times New Roman"/>
        <charset val="134"/>
      </rPr>
      <t>6</t>
    </r>
    <r>
      <rPr>
        <sz val="10"/>
        <rFont val="宋体"/>
        <charset val="134"/>
      </rPr>
      <t>月</t>
    </r>
    <r>
      <rPr>
        <sz val="10"/>
        <rFont val="Times New Roman"/>
        <charset val="134"/>
      </rPr>
      <t>30</t>
    </r>
    <r>
      <rPr>
        <sz val="10"/>
        <rFont val="宋体"/>
        <charset val="134"/>
      </rPr>
      <t>日</t>
    </r>
  </si>
  <si>
    <t>被评估单位：江苏省糖烟酒总公司</t>
  </si>
  <si>
    <t>评估人员：李美花、刘婧</t>
  </si>
  <si>
    <r>
      <rPr>
        <sz val="10"/>
        <rFont val="宋体"/>
        <charset val="134"/>
      </rPr>
      <t>被评估单位填表人：俞蕊</t>
    </r>
  </si>
  <si>
    <r>
      <rPr>
        <sz val="10"/>
        <rFont val="宋体"/>
        <charset val="134"/>
      </rPr>
      <t>填表日期：</t>
    </r>
    <r>
      <rPr>
        <sz val="10"/>
        <rFont val="Times New Roman"/>
        <charset val="134"/>
      </rPr>
      <t>2021</t>
    </r>
    <r>
      <rPr>
        <sz val="10"/>
        <rFont val="宋体"/>
        <charset val="134"/>
      </rPr>
      <t>年</t>
    </r>
    <r>
      <rPr>
        <sz val="10"/>
        <rFont val="Times New Roman"/>
        <charset val="134"/>
      </rPr>
      <t>8</t>
    </r>
    <r>
      <rPr>
        <sz val="10"/>
        <rFont val="宋体"/>
        <charset val="134"/>
      </rPr>
      <t>月</t>
    </r>
    <r>
      <rPr>
        <sz val="10"/>
        <rFont val="Times New Roman"/>
        <charset val="134"/>
      </rPr>
      <t>27</t>
    </r>
    <r>
      <rPr>
        <sz val="10"/>
        <rFont val="宋体"/>
        <charset val="134"/>
      </rPr>
      <t>日</t>
    </r>
  </si>
  <si>
    <t>有关项目说明：</t>
  </si>
  <si>
    <r>
      <rPr>
        <sz val="12"/>
        <color rgb="FF000000"/>
        <rFont val="CIDFont"/>
        <charset val="0"/>
      </rPr>
      <t>1</t>
    </r>
    <r>
      <rPr>
        <sz val="12"/>
        <color rgb="FF000000"/>
        <rFont val="宋体"/>
        <charset val="0"/>
      </rPr>
      <t>．</t>
    </r>
    <r>
      <rPr>
        <sz val="12"/>
        <color rgb="FF000000"/>
        <rFont val="CIDFont"/>
        <charset val="0"/>
      </rPr>
      <t>“</t>
    </r>
    <r>
      <rPr>
        <sz val="12"/>
        <color rgb="FF000000"/>
        <rFont val="宋体"/>
        <charset val="0"/>
      </rPr>
      <t>应收票据</t>
    </r>
    <r>
      <rPr>
        <sz val="12"/>
        <color rgb="FF000000"/>
        <rFont val="CIDFont"/>
        <charset val="0"/>
      </rPr>
      <t>”</t>
    </r>
    <r>
      <rPr>
        <sz val="12"/>
        <color rgb="FF000000"/>
        <rFont val="宋体"/>
        <charset val="0"/>
      </rPr>
      <t>项目，反映资产负债表日以摊余成本计量的、</t>
    </r>
  </si>
  <si>
    <t>企业因销售商品、提供服务等收到的商业汇票，包括银行承兑汇</t>
  </si>
  <si>
    <r>
      <rPr>
        <sz val="12"/>
        <color rgb="FF000000"/>
        <rFont val="宋体"/>
        <charset val="0"/>
      </rPr>
      <t>票和商业承兑汇票。该项目应根据</t>
    </r>
    <r>
      <rPr>
        <sz val="12"/>
        <color rgb="FF000000"/>
        <rFont val="CIDFont"/>
        <charset val="0"/>
      </rPr>
      <t>“</t>
    </r>
    <r>
      <rPr>
        <sz val="12"/>
        <color rgb="FF000000"/>
        <rFont val="宋体"/>
        <charset val="0"/>
      </rPr>
      <t>应收票据</t>
    </r>
    <r>
      <rPr>
        <sz val="12"/>
        <color rgb="FF000000"/>
        <rFont val="CIDFont"/>
        <charset val="0"/>
      </rPr>
      <t>”</t>
    </r>
    <r>
      <rPr>
        <sz val="12"/>
        <color rgb="FF000000"/>
        <rFont val="宋体"/>
        <charset val="0"/>
      </rPr>
      <t>科目的期末余额，</t>
    </r>
  </si>
  <si>
    <r>
      <rPr>
        <sz val="12"/>
        <color rgb="FF000000"/>
        <rFont val="宋体"/>
        <charset val="0"/>
      </rPr>
      <t>减去</t>
    </r>
    <r>
      <rPr>
        <sz val="12"/>
        <color rgb="FF000000"/>
        <rFont val="CIDFont"/>
        <charset val="0"/>
      </rPr>
      <t>“</t>
    </r>
    <r>
      <rPr>
        <sz val="12"/>
        <color rgb="FF000000"/>
        <rFont val="宋体"/>
        <charset val="0"/>
      </rPr>
      <t>坏账准备</t>
    </r>
    <r>
      <rPr>
        <sz val="12"/>
        <color rgb="FF000000"/>
        <rFont val="CIDFont"/>
        <charset val="0"/>
      </rPr>
      <t>”</t>
    </r>
    <r>
      <rPr>
        <sz val="12"/>
        <color rgb="FF000000"/>
        <rFont val="宋体"/>
        <charset val="0"/>
      </rPr>
      <t>科目中相关坏账准备期末余额后的金额填列。</t>
    </r>
  </si>
  <si>
    <r>
      <rPr>
        <sz val="12"/>
        <color rgb="FF000000"/>
        <rFont val="CIDFont"/>
        <charset val="0"/>
      </rPr>
      <t>2</t>
    </r>
    <r>
      <rPr>
        <sz val="12"/>
        <color rgb="FF000000"/>
        <rFont val="宋体"/>
        <charset val="0"/>
      </rPr>
      <t>．</t>
    </r>
    <r>
      <rPr>
        <sz val="12"/>
        <color rgb="FF000000"/>
        <rFont val="CIDFont"/>
        <charset val="0"/>
      </rPr>
      <t>“</t>
    </r>
    <r>
      <rPr>
        <sz val="12"/>
        <color rgb="FF000000"/>
        <rFont val="宋体"/>
        <charset val="0"/>
      </rPr>
      <t>应收账款</t>
    </r>
    <r>
      <rPr>
        <sz val="12"/>
        <color rgb="FF000000"/>
        <rFont val="CIDFont"/>
        <charset val="0"/>
      </rPr>
      <t>”</t>
    </r>
    <r>
      <rPr>
        <sz val="12"/>
        <color rgb="FF000000"/>
        <rFont val="宋体"/>
        <charset val="0"/>
      </rPr>
      <t>项目，反映资产负债表日以摊余成本计量</t>
    </r>
  </si>
  <si>
    <t>的、企业因销售商品、提供服务等经营活动应收取的款项。该项</t>
  </si>
  <si>
    <r>
      <rPr>
        <sz val="12"/>
        <color rgb="FF000000"/>
        <rFont val="宋体"/>
        <charset val="0"/>
      </rPr>
      <t>目应根据</t>
    </r>
    <r>
      <rPr>
        <sz val="12"/>
        <color rgb="FF000000"/>
        <rFont val="CIDFont"/>
        <charset val="0"/>
      </rPr>
      <t>“</t>
    </r>
    <r>
      <rPr>
        <sz val="12"/>
        <color rgb="FF000000"/>
        <rFont val="宋体"/>
        <charset val="0"/>
      </rPr>
      <t>应收账款</t>
    </r>
    <r>
      <rPr>
        <sz val="12"/>
        <color rgb="FF000000"/>
        <rFont val="CIDFont"/>
        <charset val="0"/>
      </rPr>
      <t>”</t>
    </r>
    <r>
      <rPr>
        <sz val="12"/>
        <color rgb="FF000000"/>
        <rFont val="宋体"/>
        <charset val="0"/>
      </rPr>
      <t>科目的期末余额，减去</t>
    </r>
    <r>
      <rPr>
        <sz val="12"/>
        <color rgb="FF000000"/>
        <rFont val="CIDFont"/>
        <charset val="0"/>
      </rPr>
      <t>“</t>
    </r>
    <r>
      <rPr>
        <sz val="12"/>
        <color rgb="FF000000"/>
        <rFont val="宋体"/>
        <charset val="0"/>
      </rPr>
      <t>坏账准备</t>
    </r>
    <r>
      <rPr>
        <sz val="12"/>
        <color rgb="FF000000"/>
        <rFont val="CIDFont"/>
        <charset val="0"/>
      </rPr>
      <t>”</t>
    </r>
    <r>
      <rPr>
        <sz val="12"/>
        <color rgb="FF000000"/>
        <rFont val="宋体"/>
        <charset val="0"/>
      </rPr>
      <t>科目中相关坏账准备期末余额后的金额填列。</t>
    </r>
  </si>
  <si>
    <r>
      <rPr>
        <sz val="12"/>
        <color rgb="FF000000"/>
        <rFont val="CIDFont"/>
        <charset val="0"/>
      </rPr>
      <t>3</t>
    </r>
    <r>
      <rPr>
        <sz val="12"/>
        <color rgb="FF000000"/>
        <rFont val="宋体"/>
        <charset val="0"/>
      </rPr>
      <t>．</t>
    </r>
    <r>
      <rPr>
        <sz val="12"/>
        <color rgb="FF000000"/>
        <rFont val="CIDFont"/>
        <charset val="0"/>
      </rPr>
      <t>“</t>
    </r>
    <r>
      <rPr>
        <sz val="12"/>
        <color rgb="FF000000"/>
        <rFont val="宋体"/>
        <charset val="0"/>
      </rPr>
      <t>其他应收款</t>
    </r>
    <r>
      <rPr>
        <sz val="12"/>
        <color rgb="FF000000"/>
        <rFont val="CIDFont"/>
        <charset val="0"/>
      </rPr>
      <t>”</t>
    </r>
    <r>
      <rPr>
        <sz val="12"/>
        <color rgb="FF000000"/>
        <rFont val="宋体"/>
        <charset val="0"/>
      </rPr>
      <t>项目，应根据</t>
    </r>
    <r>
      <rPr>
        <sz val="12"/>
        <color rgb="FF000000"/>
        <rFont val="CIDFont"/>
        <charset val="0"/>
      </rPr>
      <t>“</t>
    </r>
    <r>
      <rPr>
        <sz val="12"/>
        <color rgb="FF000000"/>
        <rFont val="宋体"/>
        <charset val="0"/>
      </rPr>
      <t>应收利息</t>
    </r>
    <r>
      <rPr>
        <sz val="12"/>
        <color rgb="FF000000"/>
        <rFont val="CIDFont"/>
        <charset val="0"/>
      </rPr>
      <t>”“</t>
    </r>
    <r>
      <rPr>
        <sz val="12"/>
        <color rgb="FF000000"/>
        <rFont val="宋体"/>
        <charset val="0"/>
      </rPr>
      <t>应收股利</t>
    </r>
    <r>
      <rPr>
        <sz val="12"/>
        <color rgb="FF000000"/>
        <rFont val="CIDFont"/>
        <charset val="0"/>
      </rPr>
      <t>”</t>
    </r>
  </si>
  <si>
    <r>
      <rPr>
        <sz val="12"/>
        <color rgb="FF000000"/>
        <rFont val="宋体"/>
        <charset val="0"/>
      </rPr>
      <t>和</t>
    </r>
    <r>
      <rPr>
        <sz val="12"/>
        <color rgb="FF000000"/>
        <rFont val="CIDFont"/>
        <charset val="0"/>
      </rPr>
      <t>“</t>
    </r>
    <r>
      <rPr>
        <sz val="12"/>
        <color rgb="FF000000"/>
        <rFont val="宋体"/>
        <charset val="0"/>
      </rPr>
      <t>其他应收款</t>
    </r>
    <r>
      <rPr>
        <sz val="12"/>
        <color rgb="FF000000"/>
        <rFont val="CIDFont"/>
        <charset val="0"/>
      </rPr>
      <t>”</t>
    </r>
    <r>
      <rPr>
        <sz val="12"/>
        <color rgb="FF000000"/>
        <rFont val="宋体"/>
        <charset val="0"/>
      </rPr>
      <t>科目的期末余额合计数，减去</t>
    </r>
    <r>
      <rPr>
        <sz val="12"/>
        <color rgb="FF000000"/>
        <rFont val="CIDFont"/>
        <charset val="0"/>
      </rPr>
      <t>“</t>
    </r>
    <r>
      <rPr>
        <sz val="12"/>
        <color rgb="FF000000"/>
        <rFont val="宋体"/>
        <charset val="0"/>
      </rPr>
      <t>坏账准备</t>
    </r>
    <r>
      <rPr>
        <sz val="12"/>
        <color rgb="FF000000"/>
        <rFont val="CIDFont"/>
        <charset val="0"/>
      </rPr>
      <t>”</t>
    </r>
    <r>
      <rPr>
        <sz val="12"/>
        <color rgb="FF000000"/>
        <rFont val="宋体"/>
        <charset val="0"/>
      </rPr>
      <t>科</t>
    </r>
  </si>
  <si>
    <t>目中相关坏账准备期末余额后的金额填列。</t>
  </si>
  <si>
    <r>
      <rPr>
        <sz val="12"/>
        <color rgb="FF000000"/>
        <rFont val="CIDFont"/>
        <charset val="0"/>
      </rPr>
      <t>4</t>
    </r>
    <r>
      <rPr>
        <sz val="12"/>
        <color rgb="FF000000"/>
        <rFont val="宋体"/>
        <charset val="0"/>
      </rPr>
      <t>．</t>
    </r>
    <r>
      <rPr>
        <sz val="12"/>
        <color rgb="FF000000"/>
        <rFont val="CIDFont"/>
        <charset val="0"/>
      </rPr>
      <t>“</t>
    </r>
    <r>
      <rPr>
        <sz val="12"/>
        <color rgb="FF000000"/>
        <rFont val="宋体"/>
        <charset val="0"/>
      </rPr>
      <t>持有待售资产</t>
    </r>
    <r>
      <rPr>
        <sz val="12"/>
        <color rgb="FF000000"/>
        <rFont val="CIDFont"/>
        <charset val="0"/>
      </rPr>
      <t>”</t>
    </r>
    <r>
      <rPr>
        <sz val="12"/>
        <color rgb="FF000000"/>
        <rFont val="宋体"/>
        <charset val="0"/>
      </rPr>
      <t>项目，反映资产负债表日划分为持有待</t>
    </r>
  </si>
  <si>
    <t>售类别的非流动资产及划分为持有待售类别的处置组中的流动</t>
  </si>
  <si>
    <r>
      <rPr>
        <sz val="12"/>
        <color rgb="FF000000"/>
        <rFont val="宋体"/>
        <charset val="0"/>
      </rPr>
      <t>资产和非流动资产的期末账面价值。该项目应根据</t>
    </r>
    <r>
      <rPr>
        <sz val="12"/>
        <color rgb="FF000000"/>
        <rFont val="CIDFont"/>
        <charset val="0"/>
      </rPr>
      <t>“</t>
    </r>
    <r>
      <rPr>
        <sz val="12"/>
        <color rgb="FF000000"/>
        <rFont val="宋体"/>
        <charset val="0"/>
      </rPr>
      <t>持有待售资</t>
    </r>
  </si>
  <si>
    <r>
      <rPr>
        <sz val="12"/>
        <color rgb="FF000000"/>
        <rFont val="宋体"/>
        <charset val="0"/>
      </rPr>
      <t>产</t>
    </r>
    <r>
      <rPr>
        <sz val="12"/>
        <color rgb="FF000000"/>
        <rFont val="CIDFont"/>
        <charset val="0"/>
      </rPr>
      <t>”</t>
    </r>
    <r>
      <rPr>
        <sz val="12"/>
        <color rgb="FF000000"/>
        <rFont val="宋体"/>
        <charset val="0"/>
      </rPr>
      <t>科目的期末余额，减去</t>
    </r>
    <r>
      <rPr>
        <sz val="12"/>
        <color rgb="FF000000"/>
        <rFont val="CIDFont"/>
        <charset val="0"/>
      </rPr>
      <t>“</t>
    </r>
    <r>
      <rPr>
        <sz val="12"/>
        <color rgb="FF000000"/>
        <rFont val="宋体"/>
        <charset val="0"/>
      </rPr>
      <t>持有待售资产减值准备</t>
    </r>
    <r>
      <rPr>
        <sz val="12"/>
        <color rgb="FF000000"/>
        <rFont val="CIDFont"/>
        <charset val="0"/>
      </rPr>
      <t>”</t>
    </r>
    <r>
      <rPr>
        <sz val="12"/>
        <color rgb="FF000000"/>
        <rFont val="宋体"/>
        <charset val="0"/>
      </rPr>
      <t>科目的期</t>
    </r>
  </si>
  <si>
    <t>末余额后的金额填列。</t>
  </si>
  <si>
    <r>
      <rPr>
        <sz val="12"/>
        <color rgb="FF000000"/>
        <rFont val="CIDFont"/>
        <charset val="0"/>
      </rPr>
      <t>5</t>
    </r>
    <r>
      <rPr>
        <sz val="12"/>
        <color rgb="FF000000"/>
        <rFont val="宋体"/>
        <charset val="0"/>
      </rPr>
      <t>．</t>
    </r>
    <r>
      <rPr>
        <sz val="12"/>
        <color rgb="FF000000"/>
        <rFont val="CIDFont"/>
        <charset val="0"/>
      </rPr>
      <t>“</t>
    </r>
    <r>
      <rPr>
        <sz val="12"/>
        <color rgb="FF000000"/>
        <rFont val="宋体"/>
        <charset val="0"/>
      </rPr>
      <t>固定资产</t>
    </r>
    <r>
      <rPr>
        <sz val="12"/>
        <color rgb="FF000000"/>
        <rFont val="CIDFont"/>
        <charset val="0"/>
      </rPr>
      <t>”</t>
    </r>
    <r>
      <rPr>
        <sz val="12"/>
        <color rgb="FF000000"/>
        <rFont val="宋体"/>
        <charset val="0"/>
      </rPr>
      <t>项目，反映资产负债表日企业固定资产的期</t>
    </r>
  </si>
  <si>
    <t>末账面价值和企业尚未清理完毕的固定资产清理净损益。该项目</t>
  </si>
  <si>
    <r>
      <rPr>
        <sz val="12"/>
        <color rgb="FF000000"/>
        <rFont val="宋体"/>
        <charset val="0"/>
      </rPr>
      <t>应根据</t>
    </r>
    <r>
      <rPr>
        <sz val="12"/>
        <color rgb="FF000000"/>
        <rFont val="CIDFont"/>
        <charset val="0"/>
      </rPr>
      <t>“</t>
    </r>
    <r>
      <rPr>
        <sz val="12"/>
        <color rgb="FF000000"/>
        <rFont val="宋体"/>
        <charset val="0"/>
      </rPr>
      <t>固定资产</t>
    </r>
    <r>
      <rPr>
        <sz val="12"/>
        <color rgb="FF000000"/>
        <rFont val="CIDFont"/>
        <charset val="0"/>
      </rPr>
      <t>”</t>
    </r>
    <r>
      <rPr>
        <sz val="12"/>
        <color rgb="FF000000"/>
        <rFont val="宋体"/>
        <charset val="0"/>
      </rPr>
      <t>科目的期末余额，减去</t>
    </r>
    <r>
      <rPr>
        <sz val="12"/>
        <color rgb="FF000000"/>
        <rFont val="CIDFont"/>
        <charset val="0"/>
      </rPr>
      <t>“</t>
    </r>
    <r>
      <rPr>
        <sz val="12"/>
        <color rgb="FF000000"/>
        <rFont val="宋体"/>
        <charset val="0"/>
      </rPr>
      <t>累计折旧</t>
    </r>
    <r>
      <rPr>
        <sz val="12"/>
        <color rgb="FF000000"/>
        <rFont val="CIDFont"/>
        <charset val="0"/>
      </rPr>
      <t>”</t>
    </r>
    <r>
      <rPr>
        <sz val="12"/>
        <color rgb="FF000000"/>
        <rFont val="宋体"/>
        <charset val="0"/>
      </rPr>
      <t>和</t>
    </r>
    <r>
      <rPr>
        <sz val="12"/>
        <color rgb="FF000000"/>
        <rFont val="CIDFont"/>
        <charset val="0"/>
      </rPr>
      <t>“</t>
    </r>
    <r>
      <rPr>
        <sz val="12"/>
        <color rgb="FF000000"/>
        <rFont val="宋体"/>
        <charset val="0"/>
      </rPr>
      <t>固</t>
    </r>
  </si>
  <si>
    <r>
      <rPr>
        <sz val="12"/>
        <color rgb="FF000000"/>
        <rFont val="宋体"/>
        <charset val="0"/>
      </rPr>
      <t>定资产减值准备</t>
    </r>
    <r>
      <rPr>
        <sz val="12"/>
        <color rgb="FF000000"/>
        <rFont val="CIDFont"/>
        <charset val="0"/>
      </rPr>
      <t>”</t>
    </r>
    <r>
      <rPr>
        <sz val="12"/>
        <color rgb="FF000000"/>
        <rFont val="宋体"/>
        <charset val="0"/>
      </rPr>
      <t>科目的期末余额后的金额，以及</t>
    </r>
    <r>
      <rPr>
        <sz val="12"/>
        <color rgb="FF000000"/>
        <rFont val="CIDFont"/>
        <charset val="0"/>
      </rPr>
      <t>“</t>
    </r>
    <r>
      <rPr>
        <sz val="12"/>
        <color rgb="FF000000"/>
        <rFont val="宋体"/>
        <charset val="0"/>
      </rPr>
      <t>固定资产清</t>
    </r>
  </si>
  <si>
    <r>
      <rPr>
        <sz val="12"/>
        <color rgb="FF000000"/>
        <rFont val="宋体"/>
        <charset val="0"/>
      </rPr>
      <t>理</t>
    </r>
    <r>
      <rPr>
        <sz val="12"/>
        <color rgb="FF000000"/>
        <rFont val="CIDFont"/>
        <charset val="0"/>
      </rPr>
      <t>”</t>
    </r>
    <r>
      <rPr>
        <sz val="12"/>
        <color rgb="FF000000"/>
        <rFont val="宋体"/>
        <charset val="0"/>
      </rPr>
      <t>科目的期末余额填列。</t>
    </r>
  </si>
  <si>
    <r>
      <rPr>
        <sz val="12"/>
        <color rgb="FF000000"/>
        <rFont val="CIDFont"/>
        <charset val="0"/>
      </rPr>
      <t>6</t>
    </r>
    <r>
      <rPr>
        <sz val="12"/>
        <color rgb="FF000000"/>
        <rFont val="宋体"/>
        <charset val="0"/>
      </rPr>
      <t>．</t>
    </r>
    <r>
      <rPr>
        <sz val="12"/>
        <color rgb="FF000000"/>
        <rFont val="CIDFont"/>
        <charset val="0"/>
      </rPr>
      <t>“</t>
    </r>
    <r>
      <rPr>
        <sz val="12"/>
        <color rgb="FF000000"/>
        <rFont val="宋体"/>
        <charset val="0"/>
      </rPr>
      <t>在建工程</t>
    </r>
    <r>
      <rPr>
        <sz val="12"/>
        <color rgb="FF000000"/>
        <rFont val="CIDFont"/>
        <charset val="0"/>
      </rPr>
      <t>”</t>
    </r>
    <r>
      <rPr>
        <sz val="12"/>
        <color rgb="FF000000"/>
        <rFont val="宋体"/>
        <charset val="0"/>
      </rPr>
      <t>项目，反映资产负债表日企业尚未达到预定</t>
    </r>
  </si>
  <si>
    <t>可使用状态的在建工程的期末账面价值和企业为在建工程准备</t>
  </si>
  <si>
    <r>
      <rPr>
        <sz val="12"/>
        <color rgb="FF000000"/>
        <rFont val="宋体"/>
        <charset val="0"/>
      </rPr>
      <t>的各种物资的期末账面价值。该项目应根据</t>
    </r>
    <r>
      <rPr>
        <sz val="12"/>
        <color rgb="FF000000"/>
        <rFont val="CIDFont"/>
        <charset val="0"/>
      </rPr>
      <t>“</t>
    </r>
    <r>
      <rPr>
        <sz val="12"/>
        <color rgb="FF000000"/>
        <rFont val="宋体"/>
        <charset val="0"/>
      </rPr>
      <t>在建工程</t>
    </r>
    <r>
      <rPr>
        <sz val="12"/>
        <color rgb="FF000000"/>
        <rFont val="CIDFont"/>
        <charset val="0"/>
      </rPr>
      <t>”</t>
    </r>
    <r>
      <rPr>
        <sz val="12"/>
        <color rgb="FF000000"/>
        <rFont val="宋体"/>
        <charset val="0"/>
      </rPr>
      <t>科目的</t>
    </r>
  </si>
  <si>
    <r>
      <rPr>
        <sz val="12"/>
        <color rgb="FF000000"/>
        <rFont val="宋体"/>
        <charset val="0"/>
      </rPr>
      <t>期末余额，减去</t>
    </r>
    <r>
      <rPr>
        <sz val="12"/>
        <color rgb="FF000000"/>
        <rFont val="CIDFont"/>
        <charset val="0"/>
      </rPr>
      <t>“</t>
    </r>
    <r>
      <rPr>
        <sz val="12"/>
        <color rgb="FF000000"/>
        <rFont val="宋体"/>
        <charset val="0"/>
      </rPr>
      <t>在建工程减值准备</t>
    </r>
    <r>
      <rPr>
        <sz val="12"/>
        <color rgb="FF000000"/>
        <rFont val="CIDFont"/>
        <charset val="0"/>
      </rPr>
      <t>”</t>
    </r>
    <r>
      <rPr>
        <sz val="12"/>
        <color rgb="FF000000"/>
        <rFont val="宋体"/>
        <charset val="0"/>
      </rPr>
      <t>科目的期末余额后的金额，</t>
    </r>
  </si>
  <si>
    <r>
      <rPr>
        <sz val="12"/>
        <color rgb="FF000000"/>
        <rFont val="宋体"/>
        <charset val="0"/>
      </rPr>
      <t>以及</t>
    </r>
    <r>
      <rPr>
        <sz val="12"/>
        <color rgb="FF000000"/>
        <rFont val="CIDFont"/>
        <charset val="0"/>
      </rPr>
      <t>“</t>
    </r>
    <r>
      <rPr>
        <sz val="12"/>
        <color rgb="FF000000"/>
        <rFont val="宋体"/>
        <charset val="0"/>
      </rPr>
      <t>工程物资</t>
    </r>
    <r>
      <rPr>
        <sz val="12"/>
        <color rgb="FF000000"/>
        <rFont val="CIDFont"/>
        <charset val="0"/>
      </rPr>
      <t>”</t>
    </r>
    <r>
      <rPr>
        <sz val="12"/>
        <color rgb="FF000000"/>
        <rFont val="宋体"/>
        <charset val="0"/>
      </rPr>
      <t>科目的期末余额，减去</t>
    </r>
    <r>
      <rPr>
        <sz val="12"/>
        <color rgb="FF000000"/>
        <rFont val="CIDFont"/>
        <charset val="0"/>
      </rPr>
      <t>“</t>
    </r>
    <r>
      <rPr>
        <sz val="12"/>
        <color rgb="FF000000"/>
        <rFont val="宋体"/>
        <charset val="0"/>
      </rPr>
      <t>工程物资减值准备</t>
    </r>
    <r>
      <rPr>
        <sz val="12"/>
        <color rgb="FF000000"/>
        <rFont val="CIDFont"/>
        <charset val="0"/>
      </rPr>
      <t>”</t>
    </r>
  </si>
  <si>
    <t>科目的期末余额后的金额填列。</t>
  </si>
  <si>
    <r>
      <rPr>
        <sz val="12"/>
        <color rgb="FF000000"/>
        <rFont val="CIDFont"/>
        <charset val="0"/>
      </rPr>
      <t>7</t>
    </r>
    <r>
      <rPr>
        <sz val="12"/>
        <color rgb="FF000000"/>
        <rFont val="宋体"/>
        <charset val="0"/>
      </rPr>
      <t>．</t>
    </r>
    <r>
      <rPr>
        <sz val="12"/>
        <color rgb="FF000000"/>
        <rFont val="CIDFont"/>
        <charset val="0"/>
      </rPr>
      <t>“</t>
    </r>
    <r>
      <rPr>
        <sz val="12"/>
        <color rgb="FF000000"/>
        <rFont val="宋体"/>
        <charset val="0"/>
      </rPr>
      <t>一年内到期的非流动资产</t>
    </r>
    <r>
      <rPr>
        <sz val="12"/>
        <color rgb="FF000000"/>
        <rFont val="CIDFont"/>
        <charset val="0"/>
      </rPr>
      <t>”</t>
    </r>
    <r>
      <rPr>
        <sz val="12"/>
        <color rgb="FF000000"/>
        <rFont val="宋体"/>
        <charset val="0"/>
      </rPr>
      <t>项目，通常反映预计自资产</t>
    </r>
  </si>
  <si>
    <t>负债表日起一年内变现的非流动资产。对于按照相关会计准则采</t>
  </si>
  <si>
    <t>用折旧（或摊销、折耗）方法进行后续计量的固定资产、无形资</t>
  </si>
  <si>
    <t>产和长期待摊费用等非流动资产，折旧（或摊销、折耗）年限（或</t>
  </si>
  <si>
    <t>期限）只剩一年或不足一年的，或预计在一年内（含一年）进行</t>
  </si>
  <si>
    <t>折旧（或摊销、折耗）的部分，不得归类为流动资产，仍在各该</t>
  </si>
  <si>
    <r>
      <rPr>
        <sz val="12"/>
        <color rgb="FF000000"/>
        <rFont val="宋体"/>
        <charset val="0"/>
      </rPr>
      <t>非流动资产项目中填列，不转入</t>
    </r>
    <r>
      <rPr>
        <sz val="12"/>
        <color rgb="FF000000"/>
        <rFont val="CIDFont"/>
        <charset val="0"/>
      </rPr>
      <t>“</t>
    </r>
    <r>
      <rPr>
        <sz val="12"/>
        <color rgb="FF000000"/>
        <rFont val="宋体"/>
        <charset val="0"/>
      </rPr>
      <t>一年内到期的非流动资产</t>
    </r>
    <r>
      <rPr>
        <sz val="12"/>
        <color rgb="FF000000"/>
        <rFont val="CIDFont"/>
        <charset val="0"/>
      </rPr>
      <t>”</t>
    </r>
    <r>
      <rPr>
        <sz val="12"/>
        <color rgb="FF000000"/>
        <rFont val="宋体"/>
        <charset val="0"/>
      </rPr>
      <t>项</t>
    </r>
  </si>
  <si>
    <t>目。</t>
  </si>
  <si>
    <r>
      <rPr>
        <sz val="12"/>
        <color rgb="FF000000"/>
        <rFont val="CIDFont"/>
        <charset val="0"/>
      </rPr>
      <t>8</t>
    </r>
    <r>
      <rPr>
        <sz val="12"/>
        <color rgb="FF000000"/>
        <rFont val="宋体"/>
        <charset val="0"/>
      </rPr>
      <t>．</t>
    </r>
    <r>
      <rPr>
        <sz val="12"/>
        <color rgb="FF000000"/>
        <rFont val="CIDFont"/>
        <charset val="0"/>
      </rPr>
      <t>“</t>
    </r>
    <r>
      <rPr>
        <sz val="12"/>
        <color rgb="FF000000"/>
        <rFont val="宋体"/>
        <charset val="0"/>
      </rPr>
      <t>应付票据</t>
    </r>
    <r>
      <rPr>
        <sz val="12"/>
        <color rgb="FF000000"/>
        <rFont val="CIDFont"/>
        <charset val="0"/>
      </rPr>
      <t>”</t>
    </r>
    <r>
      <rPr>
        <sz val="12"/>
        <color rgb="FF000000"/>
        <rFont val="宋体"/>
        <charset val="0"/>
      </rPr>
      <t>项目，反映资产负债表日以摊余成本计量的、</t>
    </r>
  </si>
  <si>
    <t>企业因购买材料、商品和接受服务等开出、承兑的商业汇票，包</t>
  </si>
  <si>
    <r>
      <rPr>
        <sz val="12"/>
        <color rgb="FF000000"/>
        <rFont val="宋体"/>
        <charset val="0"/>
      </rPr>
      <t>括银行承兑汇票和商业承兑汇票。该项目应根据</t>
    </r>
    <r>
      <rPr>
        <sz val="12"/>
        <color rgb="FF000000"/>
        <rFont val="CIDFont"/>
        <charset val="0"/>
      </rPr>
      <t>“</t>
    </r>
    <r>
      <rPr>
        <sz val="12"/>
        <color rgb="FF000000"/>
        <rFont val="宋体"/>
        <charset val="0"/>
      </rPr>
      <t>应付票据</t>
    </r>
    <r>
      <rPr>
        <sz val="12"/>
        <color rgb="FF000000"/>
        <rFont val="CIDFont"/>
        <charset val="0"/>
      </rPr>
      <t>”</t>
    </r>
    <r>
      <rPr>
        <sz val="12"/>
        <color rgb="FF000000"/>
        <rFont val="宋体"/>
        <charset val="0"/>
      </rPr>
      <t>科</t>
    </r>
  </si>
  <si>
    <t>目的期末余额填列。</t>
  </si>
  <si>
    <r>
      <rPr>
        <sz val="12"/>
        <color rgb="FF000000"/>
        <rFont val="CIDFont"/>
        <charset val="0"/>
      </rPr>
      <t>9</t>
    </r>
    <r>
      <rPr>
        <sz val="12"/>
        <color rgb="FF000000"/>
        <rFont val="宋体"/>
        <charset val="0"/>
      </rPr>
      <t>．</t>
    </r>
    <r>
      <rPr>
        <sz val="12"/>
        <color rgb="FF000000"/>
        <rFont val="CIDFont"/>
        <charset val="0"/>
      </rPr>
      <t>“</t>
    </r>
    <r>
      <rPr>
        <sz val="12"/>
        <color rgb="FF000000"/>
        <rFont val="宋体"/>
        <charset val="0"/>
      </rPr>
      <t>应付账款</t>
    </r>
    <r>
      <rPr>
        <sz val="12"/>
        <color rgb="FF000000"/>
        <rFont val="CIDFont"/>
        <charset val="0"/>
      </rPr>
      <t>”</t>
    </r>
    <r>
      <rPr>
        <sz val="12"/>
        <color rgb="FF000000"/>
        <rFont val="宋体"/>
        <charset val="0"/>
      </rPr>
      <t>项目，反映资产负债表日以摊余成本计量</t>
    </r>
  </si>
  <si>
    <t>的、企业因购买材料、商品和接受服务等经营活动应支付的款项。</t>
  </si>
  <si>
    <r>
      <rPr>
        <sz val="12"/>
        <color rgb="FF000000"/>
        <rFont val="宋体"/>
        <charset val="0"/>
      </rPr>
      <t>该项目应根据</t>
    </r>
    <r>
      <rPr>
        <sz val="12"/>
        <color rgb="FF000000"/>
        <rFont val="CIDFont"/>
        <charset val="0"/>
      </rPr>
      <t>“</t>
    </r>
    <r>
      <rPr>
        <sz val="12"/>
        <color rgb="FF000000"/>
        <rFont val="宋体"/>
        <charset val="0"/>
      </rPr>
      <t>应付账款</t>
    </r>
    <r>
      <rPr>
        <sz val="12"/>
        <color rgb="FF000000"/>
        <rFont val="CIDFont"/>
        <charset val="0"/>
      </rPr>
      <t>”</t>
    </r>
    <r>
      <rPr>
        <sz val="12"/>
        <color rgb="FF000000"/>
        <rFont val="宋体"/>
        <charset val="0"/>
      </rPr>
      <t>和</t>
    </r>
    <r>
      <rPr>
        <sz val="12"/>
        <color rgb="FF000000"/>
        <rFont val="CIDFont"/>
        <charset val="0"/>
      </rPr>
      <t>“</t>
    </r>
    <r>
      <rPr>
        <sz val="12"/>
        <color rgb="FF000000"/>
        <rFont val="宋体"/>
        <charset val="0"/>
      </rPr>
      <t>预付账款</t>
    </r>
    <r>
      <rPr>
        <sz val="12"/>
        <color rgb="FF000000"/>
        <rFont val="CIDFont"/>
        <charset val="0"/>
      </rPr>
      <t>”</t>
    </r>
    <r>
      <rPr>
        <sz val="12"/>
        <color rgb="FF000000"/>
        <rFont val="宋体"/>
        <charset val="0"/>
      </rPr>
      <t>科目所属的相关明细</t>
    </r>
  </si>
  <si>
    <t>科目的期末贷方余额合计数填列。</t>
  </si>
  <si>
    <r>
      <rPr>
        <sz val="12"/>
        <color rgb="FF000000"/>
        <rFont val="CIDFont"/>
        <charset val="0"/>
      </rPr>
      <t>10</t>
    </r>
    <r>
      <rPr>
        <sz val="12"/>
        <color rgb="FF000000"/>
        <rFont val="宋体"/>
        <charset val="0"/>
      </rPr>
      <t>．</t>
    </r>
    <r>
      <rPr>
        <sz val="12"/>
        <color rgb="FF000000"/>
        <rFont val="CIDFont"/>
        <charset val="0"/>
      </rPr>
      <t>“</t>
    </r>
    <r>
      <rPr>
        <sz val="12"/>
        <color rgb="FF000000"/>
        <rFont val="宋体"/>
        <charset val="0"/>
      </rPr>
      <t>其他应付款</t>
    </r>
    <r>
      <rPr>
        <sz val="12"/>
        <color rgb="FF000000"/>
        <rFont val="CIDFont"/>
        <charset val="0"/>
      </rPr>
      <t>”</t>
    </r>
    <r>
      <rPr>
        <sz val="12"/>
        <color rgb="FF000000"/>
        <rFont val="宋体"/>
        <charset val="0"/>
      </rPr>
      <t>项目，应根据</t>
    </r>
    <r>
      <rPr>
        <sz val="12"/>
        <color rgb="FF000000"/>
        <rFont val="CIDFont"/>
        <charset val="0"/>
      </rPr>
      <t>“</t>
    </r>
    <r>
      <rPr>
        <sz val="12"/>
        <color rgb="FF000000"/>
        <rFont val="宋体"/>
        <charset val="0"/>
      </rPr>
      <t>应付利息</t>
    </r>
    <r>
      <rPr>
        <sz val="12"/>
        <color rgb="FF000000"/>
        <rFont val="CIDFont"/>
        <charset val="0"/>
      </rPr>
      <t>”“</t>
    </r>
    <r>
      <rPr>
        <sz val="12"/>
        <color rgb="FF000000"/>
        <rFont val="宋体"/>
        <charset val="0"/>
      </rPr>
      <t>应付股利</t>
    </r>
    <r>
      <rPr>
        <sz val="12"/>
        <color rgb="FF000000"/>
        <rFont val="CIDFont"/>
        <charset val="0"/>
      </rPr>
      <t>”</t>
    </r>
  </si>
  <si>
    <r>
      <rPr>
        <sz val="12"/>
        <color rgb="FF000000"/>
        <rFont val="宋体"/>
        <charset val="0"/>
      </rPr>
      <t>和</t>
    </r>
    <r>
      <rPr>
        <sz val="12"/>
        <color rgb="FF000000"/>
        <rFont val="CIDFont"/>
        <charset val="0"/>
      </rPr>
      <t>“</t>
    </r>
    <r>
      <rPr>
        <sz val="12"/>
        <color rgb="FF000000"/>
        <rFont val="宋体"/>
        <charset val="0"/>
      </rPr>
      <t>其他应付款</t>
    </r>
    <r>
      <rPr>
        <sz val="12"/>
        <color rgb="FF000000"/>
        <rFont val="CIDFont"/>
        <charset val="0"/>
      </rPr>
      <t>”</t>
    </r>
    <r>
      <rPr>
        <sz val="12"/>
        <color rgb="FF000000"/>
        <rFont val="宋体"/>
        <charset val="0"/>
      </rPr>
      <t>科目的期末余额合计数填列。</t>
    </r>
  </si>
  <si>
    <r>
      <rPr>
        <sz val="12"/>
        <color rgb="FF000000"/>
        <rFont val="CIDFont"/>
        <charset val="0"/>
      </rPr>
      <t>11</t>
    </r>
    <r>
      <rPr>
        <sz val="12"/>
        <color rgb="FF000000"/>
        <rFont val="宋体"/>
        <charset val="0"/>
      </rPr>
      <t>．</t>
    </r>
    <r>
      <rPr>
        <sz val="12"/>
        <color rgb="FF000000"/>
        <rFont val="CIDFont"/>
        <charset val="0"/>
      </rPr>
      <t>“</t>
    </r>
    <r>
      <rPr>
        <sz val="12"/>
        <color rgb="FF000000"/>
        <rFont val="宋体"/>
        <charset val="0"/>
      </rPr>
      <t>持有待售负债</t>
    </r>
    <r>
      <rPr>
        <sz val="12"/>
        <color rgb="FF000000"/>
        <rFont val="CIDFont"/>
        <charset val="0"/>
      </rPr>
      <t>”</t>
    </r>
    <r>
      <rPr>
        <sz val="12"/>
        <color rgb="FF000000"/>
        <rFont val="宋体"/>
        <charset val="0"/>
      </rPr>
      <t>项目，反映资产负债表日处置组中与</t>
    </r>
  </si>
  <si>
    <t>划分为持有待售类别的资产直接相关的负债的期末账面价值。该</t>
  </si>
  <si>
    <r>
      <rPr>
        <sz val="12"/>
        <color rgb="FF000000"/>
        <rFont val="宋体"/>
        <charset val="0"/>
      </rPr>
      <t>项目应根据</t>
    </r>
    <r>
      <rPr>
        <sz val="12"/>
        <color rgb="FF000000"/>
        <rFont val="CIDFont"/>
        <charset val="0"/>
      </rPr>
      <t>“</t>
    </r>
    <r>
      <rPr>
        <sz val="12"/>
        <color rgb="FF000000"/>
        <rFont val="宋体"/>
        <charset val="0"/>
      </rPr>
      <t>持有待售负债</t>
    </r>
    <r>
      <rPr>
        <sz val="12"/>
        <color rgb="FF000000"/>
        <rFont val="CIDFont"/>
        <charset val="0"/>
      </rPr>
      <t>”</t>
    </r>
    <r>
      <rPr>
        <sz val="12"/>
        <color rgb="FF000000"/>
        <rFont val="宋体"/>
        <charset val="0"/>
      </rPr>
      <t>科目的期末余额填列。</t>
    </r>
  </si>
  <si>
    <r>
      <rPr>
        <sz val="12"/>
        <color rgb="FF000000"/>
        <rFont val="CIDFont"/>
        <charset val="0"/>
      </rPr>
      <t>12</t>
    </r>
    <r>
      <rPr>
        <sz val="12"/>
        <color rgb="FF000000"/>
        <rFont val="宋体"/>
        <charset val="0"/>
      </rPr>
      <t>．</t>
    </r>
    <r>
      <rPr>
        <sz val="12"/>
        <color rgb="FF000000"/>
        <rFont val="CIDFont"/>
        <charset val="0"/>
      </rPr>
      <t>“</t>
    </r>
    <r>
      <rPr>
        <sz val="12"/>
        <color rgb="FF000000"/>
        <rFont val="宋体"/>
        <charset val="0"/>
      </rPr>
      <t>长期应付款</t>
    </r>
    <r>
      <rPr>
        <sz val="12"/>
        <color rgb="FF000000"/>
        <rFont val="CIDFont"/>
        <charset val="0"/>
      </rPr>
      <t>”</t>
    </r>
    <r>
      <rPr>
        <sz val="12"/>
        <color rgb="FF000000"/>
        <rFont val="宋体"/>
        <charset val="0"/>
      </rPr>
      <t>项目，反映资产负债表日企业除长期借</t>
    </r>
  </si>
  <si>
    <t>款和应付债券以外的其他各种长期应付款项的期末账面价值。该</t>
  </si>
  <si>
    <r>
      <rPr>
        <sz val="12"/>
        <color rgb="FF000000"/>
        <rFont val="宋体"/>
        <charset val="0"/>
      </rPr>
      <t>项目应根据</t>
    </r>
    <r>
      <rPr>
        <sz val="12"/>
        <color rgb="FF000000"/>
        <rFont val="CIDFont"/>
        <charset val="0"/>
      </rPr>
      <t>“</t>
    </r>
    <r>
      <rPr>
        <sz val="12"/>
        <color rgb="FF000000"/>
        <rFont val="宋体"/>
        <charset val="0"/>
      </rPr>
      <t>长期应付款</t>
    </r>
    <r>
      <rPr>
        <sz val="12"/>
        <color rgb="FF000000"/>
        <rFont val="CIDFont"/>
        <charset val="0"/>
      </rPr>
      <t>”</t>
    </r>
    <r>
      <rPr>
        <sz val="12"/>
        <color rgb="FF000000"/>
        <rFont val="宋体"/>
        <charset val="0"/>
      </rPr>
      <t>科目的期末余额，减去相关的</t>
    </r>
    <r>
      <rPr>
        <sz val="12"/>
        <color rgb="FF000000"/>
        <rFont val="CIDFont"/>
        <charset val="0"/>
      </rPr>
      <t>“</t>
    </r>
    <r>
      <rPr>
        <sz val="12"/>
        <color rgb="FF000000"/>
        <rFont val="宋体"/>
        <charset val="0"/>
      </rPr>
      <t>未确</t>
    </r>
  </si>
  <si>
    <r>
      <rPr>
        <sz val="12"/>
        <color rgb="FF000000"/>
        <rFont val="宋体"/>
        <charset val="0"/>
      </rPr>
      <t>认融资费用</t>
    </r>
    <r>
      <rPr>
        <sz val="12"/>
        <color rgb="FF000000"/>
        <rFont val="CIDFont"/>
        <charset val="0"/>
      </rPr>
      <t>”</t>
    </r>
    <r>
      <rPr>
        <sz val="12"/>
        <color rgb="FF000000"/>
        <rFont val="宋体"/>
        <charset val="0"/>
      </rPr>
      <t>科目的期末余额后的金额，以及</t>
    </r>
    <r>
      <rPr>
        <sz val="12"/>
        <color rgb="FF000000"/>
        <rFont val="CIDFont"/>
        <charset val="0"/>
      </rPr>
      <t>“</t>
    </r>
    <r>
      <rPr>
        <sz val="12"/>
        <color rgb="FF000000"/>
        <rFont val="宋体"/>
        <charset val="0"/>
      </rPr>
      <t>专项应付款</t>
    </r>
    <r>
      <rPr>
        <sz val="12"/>
        <color rgb="FF000000"/>
        <rFont val="CIDFont"/>
        <charset val="0"/>
      </rPr>
      <t>”</t>
    </r>
    <r>
      <rPr>
        <sz val="12"/>
        <color rgb="FF000000"/>
        <rFont val="宋体"/>
        <charset val="0"/>
      </rPr>
      <t>科</t>
    </r>
  </si>
  <si>
    <r>
      <rPr>
        <sz val="12"/>
        <color rgb="FF000000"/>
        <rFont val="CIDFont"/>
        <charset val="0"/>
      </rPr>
      <t>13</t>
    </r>
    <r>
      <rPr>
        <sz val="12"/>
        <color rgb="FF000000"/>
        <rFont val="宋体"/>
        <charset val="0"/>
      </rPr>
      <t>．</t>
    </r>
    <r>
      <rPr>
        <sz val="12"/>
        <color rgb="FF000000"/>
        <rFont val="CIDFont"/>
        <charset val="0"/>
      </rPr>
      <t>“</t>
    </r>
    <r>
      <rPr>
        <sz val="12"/>
        <color rgb="FF000000"/>
        <rFont val="宋体"/>
        <charset val="0"/>
      </rPr>
      <t>递延收益</t>
    </r>
    <r>
      <rPr>
        <sz val="12"/>
        <color rgb="FF000000"/>
        <rFont val="CIDFont"/>
        <charset val="0"/>
      </rPr>
      <t>”</t>
    </r>
    <r>
      <rPr>
        <sz val="12"/>
        <color rgb="FF000000"/>
        <rFont val="宋体"/>
        <charset val="0"/>
      </rPr>
      <t>项目中摊销期限只剩一年或不足一年的，</t>
    </r>
  </si>
  <si>
    <t>或预计在一年内（含一年）进行摊销的部分，不得归类为流动负</t>
  </si>
  <si>
    <r>
      <rPr>
        <sz val="12"/>
        <color rgb="FF000000"/>
        <rFont val="宋体"/>
        <charset val="0"/>
      </rPr>
      <t>债，仍在该项目中填列，不转入</t>
    </r>
    <r>
      <rPr>
        <sz val="12"/>
        <color rgb="FF000000"/>
        <rFont val="CIDFont"/>
        <charset val="0"/>
      </rPr>
      <t>“</t>
    </r>
    <r>
      <rPr>
        <sz val="12"/>
        <color rgb="FF000000"/>
        <rFont val="宋体"/>
        <charset val="0"/>
      </rPr>
      <t>一年内到期的非流动负债</t>
    </r>
    <r>
      <rPr>
        <sz val="12"/>
        <color rgb="FF000000"/>
        <rFont val="CIDFont"/>
        <charset val="0"/>
      </rPr>
      <t>”</t>
    </r>
    <r>
      <rPr>
        <sz val="12"/>
        <color rgb="FF000000"/>
        <rFont val="宋体"/>
        <charset val="0"/>
      </rPr>
      <t>项</t>
    </r>
  </si>
  <si>
    <r>
      <rPr>
        <sz val="12"/>
        <color rgb="FF000000"/>
        <rFont val="CIDFont"/>
        <charset val="0"/>
      </rPr>
      <t>14</t>
    </r>
    <r>
      <rPr>
        <sz val="12"/>
        <color rgb="FF000000"/>
        <rFont val="宋体"/>
        <charset val="0"/>
      </rPr>
      <t>．</t>
    </r>
    <r>
      <rPr>
        <sz val="12"/>
        <color rgb="FF000000"/>
        <rFont val="CIDFont"/>
        <charset val="0"/>
      </rPr>
      <t>“</t>
    </r>
    <r>
      <rPr>
        <sz val="12"/>
        <color rgb="FF000000"/>
        <rFont val="宋体"/>
        <charset val="0"/>
      </rPr>
      <t>其他权益工具</t>
    </r>
    <r>
      <rPr>
        <sz val="12"/>
        <color rgb="FF000000"/>
        <rFont val="CIDFont"/>
        <charset val="0"/>
      </rPr>
      <t>”</t>
    </r>
    <r>
      <rPr>
        <sz val="12"/>
        <color rgb="FF000000"/>
        <rFont val="宋体"/>
        <charset val="0"/>
      </rPr>
      <t>项目，反映资产负债表日企业发行在</t>
    </r>
  </si>
  <si>
    <t>外的除普通股以外分类为权益工具的金融工具的期末账面价值。</t>
  </si>
  <si>
    <t>对于资产负债表日企业发行的金融工具，分类为金融负债的，应</t>
  </si>
  <si>
    <r>
      <rPr>
        <sz val="12"/>
        <color rgb="FF000000"/>
        <rFont val="宋体"/>
        <charset val="0"/>
      </rPr>
      <t>在</t>
    </r>
    <r>
      <rPr>
        <sz val="12"/>
        <color rgb="FF000000"/>
        <rFont val="CIDFont"/>
        <charset val="0"/>
      </rPr>
      <t>“</t>
    </r>
    <r>
      <rPr>
        <sz val="12"/>
        <color rgb="FF000000"/>
        <rFont val="宋体"/>
        <charset val="0"/>
      </rPr>
      <t>应付债券</t>
    </r>
    <r>
      <rPr>
        <sz val="12"/>
        <color rgb="FF000000"/>
        <rFont val="CIDFont"/>
        <charset val="0"/>
      </rPr>
      <t>”</t>
    </r>
    <r>
      <rPr>
        <sz val="12"/>
        <color rgb="FF000000"/>
        <rFont val="宋体"/>
        <charset val="0"/>
      </rPr>
      <t>项目填列，对于优先股和永续债，还应在</t>
    </r>
    <r>
      <rPr>
        <sz val="12"/>
        <color rgb="FF000000"/>
        <rFont val="CIDFont"/>
        <charset val="0"/>
      </rPr>
      <t>“</t>
    </r>
    <r>
      <rPr>
        <sz val="12"/>
        <color rgb="FF000000"/>
        <rFont val="宋体"/>
        <charset val="0"/>
      </rPr>
      <t>应付</t>
    </r>
  </si>
  <si>
    <r>
      <rPr>
        <sz val="12"/>
        <color rgb="FF000000"/>
        <rFont val="宋体"/>
        <charset val="0"/>
      </rPr>
      <t>债券</t>
    </r>
    <r>
      <rPr>
        <sz val="12"/>
        <color rgb="FF000000"/>
        <rFont val="CIDFont"/>
        <charset val="0"/>
      </rPr>
      <t>”</t>
    </r>
    <r>
      <rPr>
        <sz val="12"/>
        <color rgb="FF000000"/>
        <rFont val="宋体"/>
        <charset val="0"/>
      </rPr>
      <t>项目下的</t>
    </r>
    <r>
      <rPr>
        <sz val="12"/>
        <color rgb="FF000000"/>
        <rFont val="CIDFont"/>
        <charset val="0"/>
      </rPr>
      <t>“</t>
    </r>
    <r>
      <rPr>
        <sz val="12"/>
        <color rgb="FF000000"/>
        <rFont val="宋体"/>
        <charset val="0"/>
      </rPr>
      <t>优先股</t>
    </r>
    <r>
      <rPr>
        <sz val="12"/>
        <color rgb="FF000000"/>
        <rFont val="CIDFont"/>
        <charset val="0"/>
      </rPr>
      <t>”</t>
    </r>
    <r>
      <rPr>
        <sz val="12"/>
        <color rgb="FF000000"/>
        <rFont val="宋体"/>
        <charset val="0"/>
      </rPr>
      <t>项目和</t>
    </r>
    <r>
      <rPr>
        <sz val="12"/>
        <color rgb="FF000000"/>
        <rFont val="CIDFont"/>
        <charset val="0"/>
      </rPr>
      <t>“</t>
    </r>
    <r>
      <rPr>
        <sz val="12"/>
        <color rgb="FF000000"/>
        <rFont val="宋体"/>
        <charset val="0"/>
      </rPr>
      <t>永续债</t>
    </r>
    <r>
      <rPr>
        <sz val="12"/>
        <color rgb="FF000000"/>
        <rFont val="CIDFont"/>
        <charset val="0"/>
      </rPr>
      <t>”</t>
    </r>
    <r>
      <rPr>
        <sz val="12"/>
        <color rgb="FF000000"/>
        <rFont val="宋体"/>
        <charset val="0"/>
      </rPr>
      <t>项目分别填列；分</t>
    </r>
  </si>
  <si>
    <r>
      <rPr>
        <sz val="12"/>
        <color rgb="FF000000"/>
        <rFont val="宋体"/>
        <charset val="0"/>
      </rPr>
      <t>类为权益工具的</t>
    </r>
    <r>
      <rPr>
        <sz val="12"/>
        <color rgb="FF000000"/>
        <rFont val="CIDFont"/>
        <charset val="0"/>
      </rPr>
      <t xml:space="preserve">, </t>
    </r>
    <r>
      <rPr>
        <sz val="12"/>
        <color rgb="FF000000"/>
        <rFont val="宋体"/>
        <charset val="0"/>
      </rPr>
      <t>应在</t>
    </r>
    <r>
      <rPr>
        <sz val="12"/>
        <color rgb="FF000000"/>
        <rFont val="CIDFont"/>
        <charset val="0"/>
      </rPr>
      <t>“</t>
    </r>
    <r>
      <rPr>
        <sz val="12"/>
        <color rgb="FF000000"/>
        <rFont val="宋体"/>
        <charset val="0"/>
      </rPr>
      <t>其他权益工具</t>
    </r>
    <r>
      <rPr>
        <sz val="12"/>
        <color rgb="FF000000"/>
        <rFont val="CIDFont"/>
        <charset val="0"/>
      </rPr>
      <t>”</t>
    </r>
    <r>
      <rPr>
        <sz val="12"/>
        <color rgb="FF000000"/>
        <rFont val="宋体"/>
        <charset val="0"/>
      </rPr>
      <t>项目填列，对于优先股</t>
    </r>
  </si>
  <si>
    <r>
      <rPr>
        <sz val="12"/>
        <color rgb="FF000000"/>
        <rFont val="宋体"/>
        <charset val="0"/>
      </rPr>
      <t>和永续债，还应在</t>
    </r>
    <r>
      <rPr>
        <sz val="12"/>
        <color rgb="FF000000"/>
        <rFont val="CIDFont"/>
        <charset val="0"/>
      </rPr>
      <t>“</t>
    </r>
    <r>
      <rPr>
        <sz val="12"/>
        <color rgb="FF000000"/>
        <rFont val="宋体"/>
        <charset val="0"/>
      </rPr>
      <t>其他权益工具</t>
    </r>
    <r>
      <rPr>
        <sz val="12"/>
        <color rgb="FF000000"/>
        <rFont val="CIDFont"/>
        <charset val="0"/>
      </rPr>
      <t>”</t>
    </r>
    <r>
      <rPr>
        <sz val="12"/>
        <color rgb="FF000000"/>
        <rFont val="宋体"/>
        <charset val="0"/>
      </rPr>
      <t>项目下的</t>
    </r>
    <r>
      <rPr>
        <sz val="12"/>
        <color rgb="FF000000"/>
        <rFont val="CIDFont"/>
        <charset val="0"/>
      </rPr>
      <t>“</t>
    </r>
    <r>
      <rPr>
        <sz val="12"/>
        <color rgb="FF000000"/>
        <rFont val="宋体"/>
        <charset val="0"/>
      </rPr>
      <t>优先股</t>
    </r>
    <r>
      <rPr>
        <sz val="12"/>
        <color rgb="FF000000"/>
        <rFont val="CIDFont"/>
        <charset val="0"/>
      </rPr>
      <t>”</t>
    </r>
    <r>
      <rPr>
        <sz val="12"/>
        <color rgb="FF000000"/>
        <rFont val="宋体"/>
        <charset val="0"/>
      </rPr>
      <t>项目和</t>
    </r>
  </si>
  <si>
    <r>
      <rPr>
        <sz val="12"/>
        <color rgb="FF000000"/>
        <rFont val="CIDFont"/>
        <charset val="0"/>
      </rPr>
      <t>“</t>
    </r>
    <r>
      <rPr>
        <sz val="12"/>
        <color rgb="FF000000"/>
        <rFont val="宋体"/>
        <charset val="0"/>
      </rPr>
      <t>永续债</t>
    </r>
    <r>
      <rPr>
        <sz val="12"/>
        <color rgb="FF000000"/>
        <rFont val="CIDFont"/>
        <charset val="0"/>
      </rPr>
      <t>”</t>
    </r>
    <r>
      <rPr>
        <sz val="12"/>
        <color rgb="FF000000"/>
        <rFont val="宋体"/>
        <charset val="0"/>
      </rPr>
      <t>项目分别填列。</t>
    </r>
  </si>
  <si>
    <r>
      <rPr>
        <sz val="12"/>
        <color rgb="FF000000"/>
        <rFont val="CIDFont"/>
        <charset val="0"/>
      </rPr>
      <t>15</t>
    </r>
    <r>
      <rPr>
        <sz val="12"/>
        <color rgb="FF000000"/>
        <rFont val="宋体"/>
        <charset val="0"/>
      </rPr>
      <t>．</t>
    </r>
    <r>
      <rPr>
        <sz val="12"/>
        <color rgb="FF000000"/>
        <rFont val="CIDFont"/>
        <charset val="0"/>
      </rPr>
      <t>“</t>
    </r>
    <r>
      <rPr>
        <sz val="12"/>
        <color rgb="FF000000"/>
        <rFont val="宋体"/>
        <charset val="0"/>
      </rPr>
      <t>专项储备</t>
    </r>
    <r>
      <rPr>
        <sz val="12"/>
        <color rgb="FF000000"/>
        <rFont val="CIDFont"/>
        <charset val="0"/>
      </rPr>
      <t>”</t>
    </r>
    <r>
      <rPr>
        <sz val="12"/>
        <color rgb="FF000000"/>
        <rFont val="宋体"/>
        <charset val="0"/>
      </rPr>
      <t>项目，反映高危行业企业按国家规定提取</t>
    </r>
  </si>
  <si>
    <r>
      <rPr>
        <sz val="12"/>
        <color rgb="FF000000"/>
        <rFont val="宋体"/>
        <charset val="0"/>
      </rPr>
      <t>的安全生产费的期末账面价值。该项目应根据</t>
    </r>
    <r>
      <rPr>
        <sz val="12"/>
        <color rgb="FF000000"/>
        <rFont val="CIDFont"/>
        <charset val="0"/>
      </rPr>
      <t>“</t>
    </r>
    <r>
      <rPr>
        <sz val="12"/>
        <color rgb="FF000000"/>
        <rFont val="宋体"/>
        <charset val="0"/>
      </rPr>
      <t>专项储备</t>
    </r>
    <r>
      <rPr>
        <sz val="12"/>
        <color rgb="FF000000"/>
        <rFont val="CIDFont"/>
        <charset val="0"/>
      </rPr>
      <t>”</t>
    </r>
    <r>
      <rPr>
        <sz val="12"/>
        <color rgb="FF000000"/>
        <rFont val="宋体"/>
        <charset val="0"/>
      </rPr>
      <t>科目</t>
    </r>
  </si>
  <si>
    <t>的期末余额填列。</t>
  </si>
  <si>
    <r>
      <rPr>
        <sz val="20"/>
        <rFont val="黑体"/>
        <charset val="134"/>
      </rPr>
      <t>资</t>
    </r>
    <r>
      <rPr>
        <sz val="20"/>
        <rFont val="黑体"/>
        <charset val="134"/>
      </rPr>
      <t>产</t>
    </r>
    <r>
      <rPr>
        <sz val="20"/>
        <rFont val="黑体"/>
        <charset val="134"/>
      </rPr>
      <t>评</t>
    </r>
    <r>
      <rPr>
        <sz val="20"/>
        <rFont val="黑体"/>
        <charset val="134"/>
      </rPr>
      <t>估</t>
    </r>
    <r>
      <rPr>
        <sz val="20"/>
        <rFont val="黑体"/>
        <charset val="134"/>
      </rPr>
      <t>结</t>
    </r>
    <r>
      <rPr>
        <sz val="20"/>
        <rFont val="黑体"/>
        <charset val="134"/>
      </rPr>
      <t>果</t>
    </r>
    <r>
      <rPr>
        <sz val="20"/>
        <rFont val="黑体"/>
        <charset val="134"/>
      </rPr>
      <t>汇</t>
    </r>
    <r>
      <rPr>
        <sz val="20"/>
        <rFont val="黑体"/>
        <charset val="134"/>
      </rPr>
      <t>总</t>
    </r>
    <r>
      <rPr>
        <sz val="20"/>
        <rFont val="黑体"/>
        <charset val="134"/>
      </rPr>
      <t>表</t>
    </r>
  </si>
  <si>
    <r>
      <rPr>
        <sz val="11"/>
        <rFont val="宋体"/>
        <charset val="134"/>
      </rPr>
      <t>表</t>
    </r>
    <r>
      <rPr>
        <sz val="11"/>
        <rFont val="Times New Roman"/>
        <charset val="0"/>
      </rPr>
      <t>1</t>
    </r>
  </si>
  <si>
    <t>金额单位：人民币万元</t>
  </si>
  <si>
    <t>项目</t>
  </si>
  <si>
    <t>账面价值</t>
  </si>
  <si>
    <t>评估价值</t>
  </si>
  <si>
    <t>增减值</t>
  </si>
  <si>
    <t>增值率％</t>
  </si>
  <si>
    <t>A</t>
  </si>
  <si>
    <t>B</t>
  </si>
  <si>
    <t>C=B-A</t>
  </si>
  <si>
    <t>D=C/A×100%</t>
  </si>
  <si>
    <r>
      <rPr>
        <sz val="12"/>
        <rFont val="Times New Roman"/>
        <charset val="0"/>
      </rPr>
      <t>流动资产</t>
    </r>
  </si>
  <si>
    <t>非流动资产</t>
  </si>
  <si>
    <t>其中：可供出售金融资产</t>
  </si>
  <si>
    <t>持有至到期投资</t>
  </si>
  <si>
    <t>长期应收款</t>
  </si>
  <si>
    <t>长期股权投资</t>
  </si>
  <si>
    <t>投资性房地产</t>
  </si>
  <si>
    <t>固定资产</t>
  </si>
  <si>
    <t>在建工程</t>
  </si>
  <si>
    <t>生产性生物资产</t>
  </si>
  <si>
    <t>油气资产</t>
  </si>
  <si>
    <t>无形资产</t>
  </si>
  <si>
    <t>开发支出</t>
  </si>
  <si>
    <t>商誉</t>
  </si>
  <si>
    <t>长期待摊费用</t>
  </si>
  <si>
    <t>递延所得税资产</t>
  </si>
  <si>
    <t>其他非流动资产</t>
  </si>
  <si>
    <t>资产总计</t>
  </si>
  <si>
    <t>流动负债</t>
  </si>
  <si>
    <t>非流动负债</t>
  </si>
  <si>
    <t>负债合计</t>
  </si>
  <si>
    <t>净资产</t>
  </si>
  <si>
    <t>评估机构：江苏国衡中测土地房地产资产评估咨询有限公司</t>
  </si>
  <si>
    <t>资产评估结果分类汇总表</t>
  </si>
  <si>
    <r>
      <rPr>
        <sz val="10"/>
        <rFont val="宋体"/>
        <charset val="134"/>
      </rPr>
      <t>表</t>
    </r>
    <r>
      <rPr>
        <sz val="10"/>
        <rFont val="Times New Roman"/>
        <charset val="0"/>
      </rPr>
      <t>2</t>
    </r>
  </si>
  <si>
    <t>金额单位：人民币元</t>
  </si>
  <si>
    <t>序号</t>
  </si>
  <si>
    <t>科目名称</t>
  </si>
  <si>
    <r>
      <rPr>
        <b/>
        <sz val="10"/>
        <rFont val="宋体"/>
        <charset val="134"/>
      </rPr>
      <t>增值率</t>
    </r>
    <r>
      <rPr>
        <b/>
        <sz val="10"/>
        <rFont val="Times New Roman"/>
        <charset val="0"/>
      </rPr>
      <t>%</t>
    </r>
  </si>
  <si>
    <t>一、流动资产合计</t>
  </si>
  <si>
    <t>货币资金</t>
  </si>
  <si>
    <t>以公允价值计量且其变动计入
当期损益的金融资产</t>
  </si>
  <si>
    <t>衍生金融资产</t>
  </si>
  <si>
    <t>应收票据</t>
  </si>
  <si>
    <t>应收账款</t>
  </si>
  <si>
    <t>预付款项</t>
  </si>
  <si>
    <t>其他应收款</t>
  </si>
  <si>
    <t>存货</t>
  </si>
  <si>
    <t>持有待售资产</t>
  </si>
  <si>
    <t>一年内到期的非流动资产</t>
  </si>
  <si>
    <t>其他流动资产</t>
  </si>
  <si>
    <t>二、非流动资产合计</t>
  </si>
  <si>
    <t>可供出售金融资产</t>
  </si>
  <si>
    <t>三、资产总计</t>
  </si>
  <si>
    <t>四、流动负债合计</t>
  </si>
  <si>
    <t>短期借款</t>
  </si>
  <si>
    <t>以公允价值计量且其变动计入
当期损益的金融负债</t>
  </si>
  <si>
    <t>衍生金融负债</t>
  </si>
  <si>
    <t>应付票据</t>
  </si>
  <si>
    <t>应付账款</t>
  </si>
  <si>
    <t>预收款项</t>
  </si>
  <si>
    <t>应付职工薪酬</t>
  </si>
  <si>
    <t>应交税费</t>
  </si>
  <si>
    <t>其他应付款</t>
  </si>
  <si>
    <t>持有待售负债</t>
  </si>
  <si>
    <t>一年内到期的非流动负债</t>
  </si>
  <si>
    <t>其他流动负债</t>
  </si>
  <si>
    <t>五、非流动负债合计</t>
  </si>
  <si>
    <t>长期借款</t>
  </si>
  <si>
    <t>应付债券</t>
  </si>
  <si>
    <t>长期应付款</t>
  </si>
  <si>
    <t>预计负债</t>
  </si>
  <si>
    <t>递延收益</t>
  </si>
  <si>
    <t>递延所得税负债</t>
  </si>
  <si>
    <t>其他非流动负债</t>
  </si>
  <si>
    <t>六、负债总计</t>
  </si>
  <si>
    <t>七、净资产</t>
  </si>
  <si>
    <t>流动资产评估汇总表</t>
  </si>
  <si>
    <r>
      <rPr>
        <sz val="10"/>
        <rFont val="宋体"/>
        <charset val="134"/>
      </rPr>
      <t>表</t>
    </r>
    <r>
      <rPr>
        <sz val="10"/>
        <rFont val="Times New Roman"/>
        <charset val="0"/>
      </rPr>
      <t>3</t>
    </r>
  </si>
  <si>
    <t>编号</t>
  </si>
  <si>
    <r>
      <rPr>
        <b/>
        <sz val="10"/>
        <color indexed="8"/>
        <rFont val="宋体"/>
        <charset val="0"/>
      </rPr>
      <t>增值率</t>
    </r>
    <r>
      <rPr>
        <b/>
        <sz val="10"/>
        <rFont val="Times New Roman"/>
        <charset val="0"/>
      </rPr>
      <t>%</t>
    </r>
  </si>
  <si>
    <t>3-1</t>
  </si>
  <si>
    <r>
      <rPr>
        <sz val="10"/>
        <rFont val="宋体"/>
        <charset val="134"/>
      </rPr>
      <t>货币资金</t>
    </r>
  </si>
  <si>
    <t>3-2</t>
  </si>
  <si>
    <r>
      <rPr>
        <sz val="10"/>
        <rFont val="宋体"/>
        <charset val="0"/>
      </rPr>
      <t>以公允价值计量且其变动计入</t>
    </r>
    <r>
      <rPr>
        <sz val="10"/>
        <rFont val="Times New Roman"/>
        <charset val="0"/>
      </rPr>
      <t xml:space="preserve">
</t>
    </r>
    <r>
      <rPr>
        <sz val="10"/>
        <rFont val="宋体"/>
        <charset val="0"/>
      </rPr>
      <t>当期损益的金融资产</t>
    </r>
  </si>
  <si>
    <t>3-3</t>
  </si>
  <si>
    <t>3-4</t>
  </si>
  <si>
    <t>3-5</t>
  </si>
  <si>
    <t>3-6</t>
  </si>
  <si>
    <t>3-7</t>
  </si>
  <si>
    <t>3-8</t>
  </si>
  <si>
    <t>3-9</t>
  </si>
  <si>
    <t>3-10</t>
  </si>
  <si>
    <t>3-11</t>
  </si>
  <si>
    <t>流动资产合计</t>
  </si>
  <si>
    <t>货币资金评估汇总表</t>
  </si>
  <si>
    <r>
      <rPr>
        <sz val="10"/>
        <rFont val="宋体"/>
        <charset val="134"/>
      </rPr>
      <t>表</t>
    </r>
    <r>
      <rPr>
        <sz val="10"/>
        <rFont val="Times New Roman"/>
        <charset val="0"/>
      </rPr>
      <t>3-1</t>
    </r>
  </si>
  <si>
    <r>
      <rPr>
        <b/>
        <sz val="10"/>
        <rFont val="宋体"/>
        <charset val="0"/>
      </rPr>
      <t>增值率</t>
    </r>
    <r>
      <rPr>
        <b/>
        <sz val="10"/>
        <rFont val="Times New Roman"/>
        <charset val="0"/>
      </rPr>
      <t>%</t>
    </r>
  </si>
  <si>
    <t>备注</t>
  </si>
  <si>
    <t>3-1-1</t>
  </si>
  <si>
    <t>现金</t>
  </si>
  <si>
    <t>3-1-2</t>
  </si>
  <si>
    <t>银行存款</t>
  </si>
  <si>
    <t>3-1-3</t>
  </si>
  <si>
    <t>其他货币资金</t>
  </si>
  <si>
    <t>合     计</t>
  </si>
  <si>
    <t>货币资金—现金评估明细表</t>
  </si>
  <si>
    <r>
      <rPr>
        <sz val="10"/>
        <rFont val="宋体"/>
        <charset val="134"/>
      </rPr>
      <t>表</t>
    </r>
    <r>
      <rPr>
        <sz val="10"/>
        <rFont val="Times New Roman"/>
        <charset val="0"/>
      </rPr>
      <t>3-1-1</t>
    </r>
  </si>
  <si>
    <r>
      <rPr>
        <b/>
        <sz val="10"/>
        <rFont val="宋体"/>
        <charset val="134"/>
      </rPr>
      <t>存放部门（单位</t>
    </r>
    <r>
      <rPr>
        <b/>
        <sz val="10"/>
        <rFont val="Times New Roman"/>
        <charset val="0"/>
      </rPr>
      <t>)</t>
    </r>
  </si>
  <si>
    <t>币种</t>
  </si>
  <si>
    <t>外币账面金额</t>
  </si>
  <si>
    <t>评估基准日汇率</t>
  </si>
  <si>
    <t>财务部</t>
  </si>
  <si>
    <t>人民币</t>
  </si>
  <si>
    <t>-</t>
  </si>
  <si>
    <t/>
  </si>
  <si>
    <r>
      <rPr>
        <b/>
        <sz val="10"/>
        <rFont val="宋体"/>
        <charset val="134"/>
      </rPr>
      <t>合</t>
    </r>
    <r>
      <rPr>
        <b/>
        <sz val="10"/>
        <rFont val="Times New Roman"/>
        <charset val="0"/>
      </rPr>
      <t xml:space="preserve">         </t>
    </r>
    <r>
      <rPr>
        <b/>
        <sz val="10"/>
        <rFont val="宋体"/>
        <charset val="134"/>
      </rPr>
      <t>计</t>
    </r>
  </si>
  <si>
    <t>货币资金—银行存款评估明细表</t>
  </si>
  <si>
    <r>
      <rPr>
        <sz val="10"/>
        <rFont val="宋体"/>
        <charset val="134"/>
      </rPr>
      <t>表</t>
    </r>
    <r>
      <rPr>
        <sz val="10"/>
        <rFont val="Times New Roman"/>
        <charset val="0"/>
      </rPr>
      <t>3-1-2</t>
    </r>
  </si>
  <si>
    <t>开户银行</t>
  </si>
  <si>
    <t>账号</t>
  </si>
  <si>
    <t>南京银行股份有限公司黄山路支行</t>
  </si>
  <si>
    <t>01650120420003990</t>
  </si>
  <si>
    <t>中国农业银行股份有限公司南京汉中西路支行</t>
  </si>
  <si>
    <t>107101040032227</t>
  </si>
  <si>
    <t>上海浦东发展银行南京分行新街口支行</t>
  </si>
  <si>
    <t>077424291222657</t>
  </si>
  <si>
    <t>中国工商银行股份有限公司南京嘉陵江东街支行</t>
  </si>
  <si>
    <t>4301030119100002704</t>
  </si>
  <si>
    <r>
      <rPr>
        <b/>
        <sz val="10"/>
        <rFont val="宋体"/>
        <charset val="134"/>
      </rPr>
      <t>合</t>
    </r>
    <r>
      <rPr>
        <b/>
        <sz val="10"/>
        <rFont val="Times New Roman"/>
        <charset val="0"/>
      </rPr>
      <t xml:space="preserve">             </t>
    </r>
    <r>
      <rPr>
        <b/>
        <sz val="10"/>
        <rFont val="宋体"/>
        <charset val="134"/>
      </rPr>
      <t>计</t>
    </r>
  </si>
  <si>
    <t>货币资金—其他货币资金评估明细表</t>
  </si>
  <si>
    <r>
      <rPr>
        <sz val="10"/>
        <rFont val="宋体"/>
        <charset val="134"/>
      </rPr>
      <t>表</t>
    </r>
    <r>
      <rPr>
        <sz val="10"/>
        <rFont val="Times New Roman"/>
        <charset val="0"/>
      </rPr>
      <t>3-1-3</t>
    </r>
  </si>
  <si>
    <t>名称及内容</t>
  </si>
  <si>
    <t>用途</t>
  </si>
  <si>
    <r>
      <rPr>
        <sz val="10"/>
        <rFont val="宋体"/>
        <charset val="134"/>
      </rPr>
      <t>增值率</t>
    </r>
    <r>
      <rPr>
        <sz val="10"/>
        <rFont val="Times New Roman"/>
        <charset val="0"/>
      </rPr>
      <t>%</t>
    </r>
  </si>
  <si>
    <t>交易性金融资产评估汇总表</t>
  </si>
  <si>
    <r>
      <rPr>
        <sz val="10"/>
        <rFont val="宋体"/>
        <charset val="134"/>
      </rPr>
      <t>表</t>
    </r>
    <r>
      <rPr>
        <sz val="10"/>
        <rFont val="Times New Roman"/>
        <charset val="0"/>
      </rPr>
      <t>3-2</t>
    </r>
  </si>
  <si>
    <t>增值率%</t>
  </si>
  <si>
    <t>3-2-1</t>
  </si>
  <si>
    <t>金融资产-股票投资</t>
  </si>
  <si>
    <t>3-2-2</t>
  </si>
  <si>
    <t>金融资产-债券投资</t>
  </si>
  <si>
    <t>3-2-3</t>
  </si>
  <si>
    <t>金融资产-基金投资</t>
  </si>
  <si>
    <t>合      计</t>
  </si>
  <si>
    <t>金融资产—股票投资评估明细表</t>
  </si>
  <si>
    <r>
      <rPr>
        <sz val="10"/>
        <rFont val="宋体"/>
        <charset val="134"/>
      </rPr>
      <t>表</t>
    </r>
    <r>
      <rPr>
        <sz val="10"/>
        <rFont val="Times New Roman"/>
        <charset val="0"/>
      </rPr>
      <t>3-2-1</t>
    </r>
  </si>
  <si>
    <t>被投资单位名称</t>
  </si>
  <si>
    <t>股票名称</t>
  </si>
  <si>
    <t>投资日期</t>
  </si>
  <si>
    <t>持股数量</t>
  </si>
  <si>
    <t>成  本</t>
  </si>
  <si>
    <r>
      <rPr>
        <sz val="10"/>
        <rFont val="宋体"/>
        <charset val="134"/>
      </rPr>
      <t>基准日收盘价元</t>
    </r>
    <r>
      <rPr>
        <sz val="10"/>
        <rFont val="Times New Roman"/>
        <charset val="0"/>
      </rPr>
      <t>/</t>
    </r>
    <r>
      <rPr>
        <sz val="10"/>
        <rFont val="宋体"/>
        <charset val="134"/>
      </rPr>
      <t>股</t>
    </r>
  </si>
  <si>
    <r>
      <rPr>
        <sz val="10"/>
        <rFont val="宋体"/>
        <charset val="134"/>
      </rPr>
      <t>合</t>
    </r>
    <r>
      <rPr>
        <sz val="10"/>
        <rFont val="Times New Roman"/>
        <charset val="0"/>
      </rPr>
      <t xml:space="preserve">          </t>
    </r>
    <r>
      <rPr>
        <sz val="10"/>
        <rFont val="宋体"/>
        <charset val="134"/>
      </rPr>
      <t>计</t>
    </r>
  </si>
  <si>
    <t>金融资产—债券投资评估明细表</t>
  </si>
  <si>
    <r>
      <rPr>
        <sz val="10"/>
        <rFont val="宋体"/>
        <charset val="134"/>
      </rPr>
      <t>表</t>
    </r>
    <r>
      <rPr>
        <sz val="10"/>
        <rFont val="Times New Roman"/>
        <charset val="0"/>
      </rPr>
      <t>3-2-2</t>
    </r>
  </si>
  <si>
    <t>债券名称</t>
  </si>
  <si>
    <t>发行日期</t>
  </si>
  <si>
    <r>
      <rPr>
        <sz val="10"/>
        <rFont val="宋体"/>
        <charset val="134"/>
      </rPr>
      <t>票面利率</t>
    </r>
    <r>
      <rPr>
        <sz val="10"/>
        <rFont val="Times New Roman"/>
        <charset val="0"/>
      </rPr>
      <t>%</t>
    </r>
  </si>
  <si>
    <t>成本</t>
  </si>
  <si>
    <t>金融资产—基金投资评估明细表</t>
  </si>
  <si>
    <r>
      <rPr>
        <sz val="10"/>
        <rFont val="宋体"/>
        <charset val="134"/>
      </rPr>
      <t>表</t>
    </r>
    <r>
      <rPr>
        <sz val="10"/>
        <rFont val="Times New Roman"/>
        <charset val="0"/>
      </rPr>
      <t>3-2-3</t>
    </r>
  </si>
  <si>
    <t>基金发行单位</t>
  </si>
  <si>
    <t>基金名称</t>
  </si>
  <si>
    <t>基金类型</t>
  </si>
  <si>
    <r>
      <rPr>
        <sz val="10"/>
        <rFont val="宋体"/>
        <charset val="134"/>
      </rPr>
      <t>基准日净值</t>
    </r>
    <r>
      <rPr>
        <sz val="10"/>
        <rFont val="Times New Roman"/>
        <charset val="0"/>
      </rPr>
      <t>/</t>
    </r>
    <r>
      <rPr>
        <sz val="10"/>
        <rFont val="宋体"/>
        <charset val="134"/>
      </rPr>
      <t>份</t>
    </r>
  </si>
  <si>
    <t>应收票据评估明细表</t>
  </si>
  <si>
    <r>
      <rPr>
        <sz val="10"/>
        <rFont val="宋体"/>
        <charset val="0"/>
      </rPr>
      <t>表</t>
    </r>
    <r>
      <rPr>
        <sz val="10"/>
        <rFont val="Times New Roman"/>
        <charset val="0"/>
      </rPr>
      <t>3-4</t>
    </r>
  </si>
  <si>
    <r>
      <rPr>
        <sz val="10"/>
        <rFont val="宋体"/>
        <charset val="134"/>
      </rPr>
      <t>户名（结算对象</t>
    </r>
    <r>
      <rPr>
        <sz val="10"/>
        <rFont val="Times New Roman"/>
        <charset val="0"/>
      </rPr>
      <t>)</t>
    </r>
  </si>
  <si>
    <t>出票日期</t>
  </si>
  <si>
    <t>到期日期</t>
  </si>
  <si>
    <r>
      <rPr>
        <sz val="10"/>
        <rFont val="宋体"/>
        <charset val="134"/>
      </rPr>
      <t>合</t>
    </r>
    <r>
      <rPr>
        <sz val="10"/>
        <rFont val="Times New Roman"/>
        <charset val="0"/>
      </rPr>
      <t xml:space="preserve">            </t>
    </r>
    <r>
      <rPr>
        <sz val="10"/>
        <rFont val="宋体"/>
        <charset val="134"/>
      </rPr>
      <t>计</t>
    </r>
  </si>
  <si>
    <t>减：应收票据坏账准备</t>
  </si>
  <si>
    <t>应收账款评估明细表</t>
  </si>
  <si>
    <r>
      <rPr>
        <sz val="10"/>
        <rFont val="宋体"/>
        <charset val="0"/>
      </rPr>
      <t>表</t>
    </r>
    <r>
      <rPr>
        <sz val="10"/>
        <rFont val="Times New Roman"/>
        <charset val="0"/>
      </rPr>
      <t>3-5</t>
    </r>
  </si>
  <si>
    <r>
      <rPr>
        <b/>
        <sz val="10"/>
        <rFont val="宋体"/>
        <charset val="134"/>
      </rPr>
      <t>欠款单位名称（结算对象</t>
    </r>
    <r>
      <rPr>
        <b/>
        <sz val="10"/>
        <rFont val="Times New Roman"/>
        <charset val="0"/>
      </rPr>
      <t>)</t>
    </r>
  </si>
  <si>
    <t>业务内容</t>
  </si>
  <si>
    <t>发生日期</t>
  </si>
  <si>
    <t>账龄</t>
  </si>
  <si>
    <t>邳州特许店（五粮神）</t>
  </si>
  <si>
    <t>货款</t>
  </si>
  <si>
    <r>
      <rPr>
        <sz val="10"/>
        <rFont val="Times New Roman"/>
        <charset val="0"/>
      </rPr>
      <t>2016</t>
    </r>
    <r>
      <rPr>
        <sz val="10"/>
        <rFont val="宋体"/>
        <charset val="0"/>
      </rPr>
      <t>年以前</t>
    </r>
  </si>
  <si>
    <r>
      <rPr>
        <sz val="10"/>
        <rFont val="Times New Roman"/>
        <charset val="134"/>
      </rPr>
      <t>5</t>
    </r>
    <r>
      <rPr>
        <sz val="10"/>
        <rFont val="宋体"/>
        <charset val="134"/>
      </rPr>
      <t>年以上</t>
    </r>
  </si>
  <si>
    <t>淮安乐民</t>
  </si>
  <si>
    <t>东海泰和酒行</t>
  </si>
  <si>
    <t>盐城滨海电信</t>
  </si>
  <si>
    <t>客户丁金亮</t>
  </si>
  <si>
    <t>滨海特许店</t>
  </si>
  <si>
    <t>客户陈章亮</t>
  </si>
  <si>
    <t>客户汪海</t>
  </si>
  <si>
    <t>常州灿杰商贸</t>
  </si>
  <si>
    <t>太仓特许店（杨小袆）</t>
  </si>
  <si>
    <t>滨江所</t>
  </si>
  <si>
    <t>滨海百家宴</t>
  </si>
  <si>
    <t>南京双威生物医学科技有限公司</t>
  </si>
  <si>
    <t>江苏瑞洁塑料</t>
  </si>
  <si>
    <t>展响实业有限公司</t>
  </si>
  <si>
    <t>采蝶轩</t>
  </si>
  <si>
    <t>头条杂志</t>
  </si>
  <si>
    <t>徐州市乐鑫商贸有限公司</t>
  </si>
  <si>
    <t>南京中福公司</t>
  </si>
  <si>
    <t>大厂特许店</t>
  </si>
  <si>
    <t>泰州特许店（钱晓燕）</t>
  </si>
  <si>
    <r>
      <rPr>
        <sz val="10"/>
        <rFont val="Times New Roman"/>
        <charset val="0"/>
      </rPr>
      <t>9373</t>
    </r>
    <r>
      <rPr>
        <sz val="10"/>
        <rFont val="宋体"/>
        <charset val="0"/>
      </rPr>
      <t>厂</t>
    </r>
  </si>
  <si>
    <t>紫金山庄</t>
  </si>
  <si>
    <t>安徽省合肥同一糖业公司</t>
  </si>
  <si>
    <r>
      <rPr>
        <sz val="10"/>
        <rFont val="Times New Roman"/>
        <charset val="0"/>
      </rPr>
      <t>2011</t>
    </r>
    <r>
      <rPr>
        <sz val="10"/>
        <rFont val="宋体"/>
        <charset val="0"/>
      </rPr>
      <t>年以前</t>
    </r>
  </si>
  <si>
    <r>
      <rPr>
        <sz val="10"/>
        <rFont val="Times New Roman"/>
        <charset val="134"/>
      </rPr>
      <t>10</t>
    </r>
    <r>
      <rPr>
        <sz val="10"/>
        <rFont val="宋体"/>
        <charset val="134"/>
      </rPr>
      <t>年以上</t>
    </r>
  </si>
  <si>
    <t>南京市万杰贸易商行</t>
  </si>
  <si>
    <t>江苏省睢宁县糖烟酒公司</t>
  </si>
  <si>
    <t>赣榆市糖烟酒公司</t>
  </si>
  <si>
    <t>江苏省常州食品总厂</t>
  </si>
  <si>
    <t>南京市辛利丰酒业公司</t>
  </si>
  <si>
    <t>江苏省苏州市吴县康乐食品厂</t>
  </si>
  <si>
    <t>江苏省无锡糖果厂</t>
  </si>
  <si>
    <t>南京市江桥贸易公司</t>
  </si>
  <si>
    <t>吴滕（卖房款）</t>
  </si>
  <si>
    <t>江苏省江都肆丰酒行</t>
  </si>
  <si>
    <t>南京市三友益源公司</t>
  </si>
  <si>
    <t>南京市悦来商店</t>
  </si>
  <si>
    <t>南京市干果食杂公司</t>
  </si>
  <si>
    <t>南京市美登高公司</t>
  </si>
  <si>
    <t>江苏省仪征市副食品公司</t>
  </si>
  <si>
    <t>南京市大旺食品有限公司</t>
  </si>
  <si>
    <t>江苏省无锡中兴食品批发公司</t>
  </si>
  <si>
    <t>南京市龙洲工贸有限公司</t>
  </si>
  <si>
    <t>江苏省苏果超市</t>
  </si>
  <si>
    <t>南京市金巢装饰材料经营部</t>
  </si>
  <si>
    <t>江苏省灌南商建万宝公司</t>
  </si>
  <si>
    <t>江苏联华长江超市有限公司</t>
  </si>
  <si>
    <t>南京市恩霍商贸有限公司</t>
  </si>
  <si>
    <t>南京市学海批发部</t>
  </si>
  <si>
    <t>南京市建邺区军干所食品经营部</t>
  </si>
  <si>
    <t>江苏省泰兴兴泰物资公司</t>
  </si>
  <si>
    <t>江苏省涟水县糖烟酒公司</t>
  </si>
  <si>
    <t>江苏省无锡华新</t>
  </si>
  <si>
    <t>南京市垦商业公司</t>
  </si>
  <si>
    <t>南京秦淮区协力食品厂</t>
  </si>
  <si>
    <t>南京市曙光厂</t>
  </si>
  <si>
    <t>南京市文义副食品经营部</t>
  </si>
  <si>
    <t>南京市轻工食品公司</t>
  </si>
  <si>
    <t>南京市肆丰食品贸易商行</t>
  </si>
  <si>
    <t>南京市军干所食品经营部</t>
  </si>
  <si>
    <t>江苏省滨海县糖烟酒公司</t>
  </si>
  <si>
    <t>南京市旺旺食品有限公司</t>
  </si>
  <si>
    <t>南京市小丁山饭店</t>
  </si>
  <si>
    <t>南京市侨联食品采供站</t>
  </si>
  <si>
    <t>江苏省徐州糖冷厂</t>
  </si>
  <si>
    <t>南京市建宁日化洗涤厂</t>
  </si>
  <si>
    <t>江苏省江都凡川供销社</t>
  </si>
  <si>
    <t>安徽省芜湖福禄酒业有限公司</t>
  </si>
  <si>
    <t>南京市虹园清真食品厂</t>
  </si>
  <si>
    <t>江苏省锡山市糖烟酒公司</t>
  </si>
  <si>
    <t>个人潘汉宜</t>
  </si>
  <si>
    <t>南京市要要发批发部</t>
  </si>
  <si>
    <t>江苏省沭阳县银河贸易大厦</t>
  </si>
  <si>
    <t>南京市鼓楼奥德糖酒贸易中心</t>
  </si>
  <si>
    <t>南京市蔬菜公司干货总公司</t>
  </si>
  <si>
    <t>江苏省六合县副食品公司</t>
  </si>
  <si>
    <t>江苏省灌云县糖烟酒公司</t>
  </si>
  <si>
    <t>南京市桃园糖烟酒批发部</t>
  </si>
  <si>
    <t>南京市飞达娱乐有限公司</t>
  </si>
  <si>
    <t>无锡诚隆超市有限公司</t>
  </si>
  <si>
    <t>江苏省苏州市成龙食品批发部</t>
  </si>
  <si>
    <t>江苏省邗江县食品厂</t>
  </si>
  <si>
    <t>南京市绿叶环保公司</t>
  </si>
  <si>
    <t>南京市长白山经营部</t>
  </si>
  <si>
    <t>南京市亚港酒店</t>
  </si>
  <si>
    <t>南京市红塔公司</t>
  </si>
  <si>
    <t>南京市农垦</t>
  </si>
  <si>
    <t>南京大磨坊食品有限公司</t>
  </si>
  <si>
    <t>江苏省苏州市糖烟酒公司</t>
  </si>
  <si>
    <t>南京市玄武饭店商场部</t>
  </si>
  <si>
    <t>江苏省镇江儿童食品厂</t>
  </si>
  <si>
    <t>南京市糖烟酒公司城南分公司</t>
  </si>
  <si>
    <t>南京市苏信销售中心</t>
  </si>
  <si>
    <t>南京市金海南美食娱乐有限公司</t>
  </si>
  <si>
    <t>黑龙江省哈尔滨市糖烟酒公司</t>
  </si>
  <si>
    <t>南京迈皋桥浩久糖酒副食批发部</t>
  </si>
  <si>
    <t>南京商厦股份有限公司</t>
  </si>
  <si>
    <t>南京市金龙群商贸有限公司</t>
  </si>
  <si>
    <t>江苏省江浦果品食杂司后宰门经营</t>
  </si>
  <si>
    <t>南京市正大贸易公司</t>
  </si>
  <si>
    <r>
      <rPr>
        <sz val="10"/>
        <rFont val="宋体"/>
        <charset val="0"/>
      </rPr>
      <t>南京市岗联</t>
    </r>
    <r>
      <rPr>
        <sz val="10"/>
        <rFont val="Times New Roman"/>
        <charset val="0"/>
      </rPr>
      <t>(</t>
    </r>
    <r>
      <rPr>
        <sz val="10"/>
        <rFont val="宋体"/>
        <charset val="0"/>
      </rPr>
      <t>佩宁</t>
    </r>
    <r>
      <rPr>
        <sz val="10"/>
        <rFont val="Times New Roman"/>
        <charset val="0"/>
      </rPr>
      <t>)</t>
    </r>
    <r>
      <rPr>
        <sz val="10"/>
        <rFont val="宋体"/>
        <charset val="0"/>
      </rPr>
      <t>糖烟酒批发</t>
    </r>
  </si>
  <si>
    <t>南京市步步高娱乐有限公司</t>
  </si>
  <si>
    <t>安徽省合肥贝克经营部</t>
  </si>
  <si>
    <t>南京市南湖门市部</t>
  </si>
  <si>
    <t>南京市沐卉花艺商城</t>
  </si>
  <si>
    <t>上海联华超市有限公司</t>
  </si>
  <si>
    <t>江苏省江宁县道路建设材料厂</t>
  </si>
  <si>
    <t>江苏省无锡市糖烟酒公司</t>
  </si>
  <si>
    <t>南京市陈熔技贸</t>
  </si>
  <si>
    <t>南京市联华超市</t>
  </si>
  <si>
    <t>南京市建宁商场</t>
  </si>
  <si>
    <t>南京市航联实业开发公司</t>
  </si>
  <si>
    <t>安徽省合肥市糖业烟酒公司</t>
  </si>
  <si>
    <t>南京市三鸿食品有限公司</t>
  </si>
  <si>
    <t>上海梅山企业发展有限公司</t>
  </si>
  <si>
    <t>江苏省徐淮商场</t>
  </si>
  <si>
    <t>南京市进口食品公司</t>
  </si>
  <si>
    <t>南京市富利进出口食品公司</t>
  </si>
  <si>
    <t>江苏省金湖工业品公司</t>
  </si>
  <si>
    <t>江苏省灌南县糖烟酒公司</t>
  </si>
  <si>
    <t>江苏省宿迁一副</t>
  </si>
  <si>
    <t>南京市乐福来商场</t>
  </si>
  <si>
    <t>南京市航空学校</t>
  </si>
  <si>
    <t>南京市玄武糖酒第二经营部</t>
  </si>
  <si>
    <t>南京市八鲜超市</t>
  </si>
  <si>
    <t>江苏省徐州商办工业公司</t>
  </si>
  <si>
    <t>南京市地中海酒店</t>
  </si>
  <si>
    <t>南京市秦淮五星食品经营部</t>
  </si>
  <si>
    <t>南京市下关中嘉饮品</t>
  </si>
  <si>
    <t>南京市帝都生活</t>
  </si>
  <si>
    <t>南京饭店潮洲城</t>
  </si>
  <si>
    <t>南京市新民酒业</t>
  </si>
  <si>
    <t>江苏省江宁县新星南北货</t>
  </si>
  <si>
    <t>江苏省徐州食品厂</t>
  </si>
  <si>
    <t>南京市建邺区糖烟酒公司采购供应</t>
  </si>
  <si>
    <t>南京市玄武区糖烟酒公司大庆批发</t>
  </si>
  <si>
    <t>南京市雪海配送中心</t>
  </si>
  <si>
    <t>南京市天卫公司</t>
  </si>
  <si>
    <t>江苏省沭阳县糖烟酒公司</t>
  </si>
  <si>
    <t>南京市永昌副食品经营部</t>
  </si>
  <si>
    <t>贵州省遵义市糖烟酒公司</t>
  </si>
  <si>
    <t>南京市建邺区糖烟酒公司经营部</t>
  </si>
  <si>
    <t>江苏省信息技术公司</t>
  </si>
  <si>
    <t>江苏省淮阴县糖烟酒公司</t>
  </si>
  <si>
    <t>安徽省合肥金鹃食品有限公司</t>
  </si>
  <si>
    <t>南京市下关商场</t>
  </si>
  <si>
    <t>江苏省泰兴昌达商贸公司</t>
  </si>
  <si>
    <t>南京市达达商行</t>
  </si>
  <si>
    <t>南京市金龙天商贸有限公司</t>
  </si>
  <si>
    <t>南京市鸽铃酒家</t>
  </si>
  <si>
    <t>南京市中央超市</t>
  </si>
  <si>
    <t>南京市金鹰大酒楼</t>
  </si>
  <si>
    <t>南京市大厂永利</t>
  </si>
  <si>
    <t>江苏省徐州市嘉和贸易商行</t>
  </si>
  <si>
    <t>南京市古都饭店</t>
  </si>
  <si>
    <t>南京市东方农工商公司</t>
  </si>
  <si>
    <t>南京市大世界娱乐城</t>
  </si>
  <si>
    <r>
      <rPr>
        <sz val="10"/>
        <rFont val="宋体"/>
        <charset val="0"/>
      </rPr>
      <t>司</t>
    </r>
    <r>
      <rPr>
        <sz val="10"/>
        <rFont val="Times New Roman"/>
        <charset val="0"/>
      </rPr>
      <t xml:space="preserve">  </t>
    </r>
    <r>
      <rPr>
        <sz val="10"/>
        <rFont val="宋体"/>
        <charset val="0"/>
      </rPr>
      <t>杨</t>
    </r>
  </si>
  <si>
    <t>南京市大桥百货</t>
  </si>
  <si>
    <t>江苏省太仓市鸿翔贸易公司</t>
  </si>
  <si>
    <t>南京市新鼎太金满楼美食超市</t>
  </si>
  <si>
    <t>南京市中央商场折扣超市</t>
  </si>
  <si>
    <t>江苏省华诚实业公司</t>
  </si>
  <si>
    <t>南京市金宝岛贸易中心</t>
  </si>
  <si>
    <t>南京市浦镇车辆厂</t>
  </si>
  <si>
    <t>南京市集源干果食杂</t>
  </si>
  <si>
    <t>南京市森信华侨大酒店</t>
  </si>
  <si>
    <t>南京市西丽食品有限公司</t>
  </si>
  <si>
    <t>南京市华阳大酒店</t>
  </si>
  <si>
    <t>南京市速冻食品有限公司</t>
  </si>
  <si>
    <t>南京市黄大国南北货有限责任公司</t>
  </si>
  <si>
    <t>南京市玄武区第二物资公司</t>
  </si>
  <si>
    <t>南京市口福来食品公司</t>
  </si>
  <si>
    <t>南京市大萝卜冷饮食品厂</t>
  </si>
  <si>
    <r>
      <rPr>
        <sz val="10"/>
        <rFont val="宋体"/>
        <charset val="0"/>
      </rPr>
      <t>江苏省镇江市蔬菜公司调味副食品采购供</t>
    </r>
    <r>
      <rPr>
        <sz val="10"/>
        <rFont val="Times New Roman"/>
        <charset val="0"/>
      </rPr>
      <t>?</t>
    </r>
  </si>
  <si>
    <t>南京市曼哈顿广场</t>
  </si>
  <si>
    <t>南京市大中小贸易有限公司</t>
  </si>
  <si>
    <t>南京饭店潮州城</t>
  </si>
  <si>
    <t>江苏省镇江食品厂</t>
  </si>
  <si>
    <t>南京市古南都饭店</t>
  </si>
  <si>
    <t>南京市吉庆楼</t>
  </si>
  <si>
    <t>南京市金豪江酒店</t>
  </si>
  <si>
    <t>南京市英杰贸易有限公司</t>
  </si>
  <si>
    <t>江苏省扬中市江南批发城</t>
  </si>
  <si>
    <t>南京市新富贵</t>
  </si>
  <si>
    <t>南京市金陵饭店购物中心实业有限</t>
  </si>
  <si>
    <t>陕西省西安市糖烟酒公司</t>
  </si>
  <si>
    <t>江苏省徐州商办贸易总公司</t>
  </si>
  <si>
    <t>安徽省铜陵食品购销公司</t>
  </si>
  <si>
    <t>个人沈兴彪</t>
  </si>
  <si>
    <t>南京市名仕阁海鲜酒楼</t>
  </si>
  <si>
    <t>江苏省无锡南天旅游商贸公司</t>
  </si>
  <si>
    <t>江苏国际旅游商场</t>
  </si>
  <si>
    <t>南京市金伦泰贸易公司</t>
  </si>
  <si>
    <t>南京市江海航运公司</t>
  </si>
  <si>
    <t>南京市青龙山浦口批发部</t>
  </si>
  <si>
    <t>南京市华林苑酒家</t>
  </si>
  <si>
    <t>南京市迎客隆龙江超市</t>
  </si>
  <si>
    <t>江苏省镇江名优酒公司</t>
  </si>
  <si>
    <t>南京市红唇娱乐城</t>
  </si>
  <si>
    <t>南京市南湖煤气公司</t>
  </si>
  <si>
    <t>南京市规划局</t>
  </si>
  <si>
    <t>南京市银都商厦</t>
  </si>
  <si>
    <t>江苏省常州儿童食品厂</t>
  </si>
  <si>
    <t>南京市梅城贸易</t>
  </si>
  <si>
    <t>南京市军服中心</t>
  </si>
  <si>
    <t>南京市腾达经营部</t>
  </si>
  <si>
    <t>南京市富贵商厦</t>
  </si>
  <si>
    <t>江苏省扬州市五一食品厂</t>
  </si>
  <si>
    <r>
      <rPr>
        <sz val="10"/>
        <rFont val="宋体"/>
        <charset val="0"/>
      </rPr>
      <t>南京市</t>
    </r>
    <r>
      <rPr>
        <sz val="10"/>
        <rFont val="Times New Roman"/>
        <charset val="0"/>
      </rPr>
      <t>1998</t>
    </r>
  </si>
  <si>
    <t>南京市滇珍园</t>
  </si>
  <si>
    <t>南京市大富豪夜总会</t>
  </si>
  <si>
    <t>南京市悦家超市</t>
  </si>
  <si>
    <t>南京市建邺区糖烟酒第二经营部</t>
  </si>
  <si>
    <t>南京市兴宁批</t>
  </si>
  <si>
    <t>南京市新百商店股份有限公司</t>
  </si>
  <si>
    <t>南京市通驰公司</t>
  </si>
  <si>
    <t>南京市先锋食品商店</t>
  </si>
  <si>
    <t>南京市龙华食品贸易经营部</t>
  </si>
  <si>
    <t>南京市华金公司</t>
  </si>
  <si>
    <t>南京市金硕源酒华山乐游苑美食娱乐中心</t>
  </si>
  <si>
    <t>南京市惠北糖烟酒公司</t>
  </si>
  <si>
    <t>南京市鼓楼大众食品</t>
  </si>
  <si>
    <t>南京市金陵人酒店</t>
  </si>
  <si>
    <r>
      <rPr>
        <sz val="10"/>
        <rFont val="宋体"/>
        <charset val="0"/>
      </rPr>
      <t>南京市</t>
    </r>
    <r>
      <rPr>
        <sz val="10"/>
        <rFont val="Times New Roman"/>
        <charset val="0"/>
      </rPr>
      <t>272</t>
    </r>
    <r>
      <rPr>
        <sz val="10"/>
        <rFont val="宋体"/>
        <charset val="0"/>
      </rPr>
      <t>大队</t>
    </r>
  </si>
  <si>
    <t>南京市双鸣针纺织品公司（龙群）</t>
  </si>
  <si>
    <t>江苏省镇江市糖烟酒公司</t>
  </si>
  <si>
    <t>南京市源兴隆</t>
  </si>
  <si>
    <t>南京市紫阳宫</t>
  </si>
  <si>
    <t>南京大厂华联综合超市有限公司</t>
  </si>
  <si>
    <t>江苏省果品食杂总公司</t>
  </si>
  <si>
    <t>江苏省淮安二糖</t>
  </si>
  <si>
    <t>南京市梅园饭店</t>
  </si>
  <si>
    <t>南京市今世缘酒楼</t>
  </si>
  <si>
    <t>南京市新百超市</t>
  </si>
  <si>
    <t>南京市国尧辰百货商场</t>
  </si>
  <si>
    <t>南京市四玫瑰商贸</t>
  </si>
  <si>
    <t>南京市元丰酒店</t>
  </si>
  <si>
    <t>南京市宁旺食品店</t>
  </si>
  <si>
    <t>南京市金硕源大酒店</t>
  </si>
  <si>
    <t>南京市时光隧道</t>
  </si>
  <si>
    <t>江苏西康经济发展公司</t>
  </si>
  <si>
    <t>南京市宁海食品商店</t>
  </si>
  <si>
    <t>江苏省东台市物资配套公司</t>
  </si>
  <si>
    <t>南京市新桂大酒店</t>
  </si>
  <si>
    <t>南京市金陵糖酒经营部</t>
  </si>
  <si>
    <t>南京市瑞信实业公司</t>
  </si>
  <si>
    <t>安徽省巢湖冠生园</t>
  </si>
  <si>
    <t>南京市名酒销售中心</t>
  </si>
  <si>
    <t>江苏省无锡市槐古饮料经营部</t>
  </si>
  <si>
    <t>南京市玄武区饮服公司经营部</t>
  </si>
  <si>
    <t>南京市聚星商场</t>
  </si>
  <si>
    <t>南京华中园食品厂</t>
  </si>
  <si>
    <t>南京市工农兵商场</t>
  </si>
  <si>
    <t>南京太平超市有限责任公司</t>
  </si>
  <si>
    <t>南京市玄武区糖酒公司批发部</t>
  </si>
  <si>
    <t>南京市美丽快餐公司</t>
  </si>
  <si>
    <t>南京市上海人家大酒店</t>
  </si>
  <si>
    <t>南京市中诚食杂批</t>
  </si>
  <si>
    <t>江苏省糖名烟名酒盐都连锁店</t>
  </si>
  <si>
    <t>南京市市场报</t>
  </si>
  <si>
    <t>南京市天业食品有限公司</t>
  </si>
  <si>
    <t>南京市朝苏干调批发中心</t>
  </si>
  <si>
    <t>江苏省无锡市锡沪饮料公司</t>
  </si>
  <si>
    <t>南京市天宝水泥集团公司</t>
  </si>
  <si>
    <t>南京市糖烟酒公司</t>
  </si>
  <si>
    <r>
      <rPr>
        <sz val="10"/>
        <rFont val="宋体"/>
        <charset val="0"/>
      </rPr>
      <t>个体</t>
    </r>
    <r>
      <rPr>
        <sz val="10"/>
        <rFont val="Times New Roman"/>
        <charset val="0"/>
      </rPr>
      <t>(</t>
    </r>
    <r>
      <rPr>
        <sz val="10"/>
        <rFont val="宋体"/>
        <charset val="0"/>
      </rPr>
      <t>王栋</t>
    </r>
    <r>
      <rPr>
        <sz val="10"/>
        <rFont val="Times New Roman"/>
        <charset val="0"/>
      </rPr>
      <t>)</t>
    </r>
  </si>
  <si>
    <t>南京市康特房产公司</t>
  </si>
  <si>
    <t>江苏省外事旅游汽车公司服务部</t>
  </si>
  <si>
    <t>南京市状元食品商店批发部</t>
  </si>
  <si>
    <t>南京市和平饭店</t>
  </si>
  <si>
    <t>南京市九华山冷饮厂</t>
  </si>
  <si>
    <t>南京市君满楼大酒店</t>
  </si>
  <si>
    <t>南京市凤凰泉饮料厂</t>
  </si>
  <si>
    <t>南京市永安商场</t>
  </si>
  <si>
    <t>南京市金海港大酒店</t>
  </si>
  <si>
    <t>南京市旭日东升酒吧</t>
  </si>
  <si>
    <t>南京市天目湖酒店</t>
  </si>
  <si>
    <t>南京市高歌贸易公司</t>
  </si>
  <si>
    <t>南京厦门海鲜大世界</t>
  </si>
  <si>
    <t>广东省汕头市糖烟酒公司</t>
  </si>
  <si>
    <t>南京市森昌经营部</t>
  </si>
  <si>
    <t>南京市鑫响旺商贸有限公司</t>
  </si>
  <si>
    <t>南京市真珠王实业有限公司</t>
  </si>
  <si>
    <t>南京市苏源宾馆</t>
  </si>
  <si>
    <t>南京市军区司令部招待所</t>
  </si>
  <si>
    <t>南京市华宁调味品经营部</t>
  </si>
  <si>
    <t>江苏省泰兴市泰兴大厦</t>
  </si>
  <si>
    <t>南京市大厂风南</t>
  </si>
  <si>
    <t>南京市新星饭店管理公司</t>
  </si>
  <si>
    <t>江苏华联综合超市</t>
  </si>
  <si>
    <t>南京伊顺食品冷冻有限公司</t>
  </si>
  <si>
    <t>江苏省宿迁百货</t>
  </si>
  <si>
    <t>南京市鑫川酒家</t>
  </si>
  <si>
    <t>南京市东部天都超市</t>
  </si>
  <si>
    <t>江苏省农资公司</t>
  </si>
  <si>
    <t>南京八一餐厅</t>
  </si>
  <si>
    <t>江苏紫金华联综合超市有限公司</t>
  </si>
  <si>
    <t>南京市海天地酒店</t>
  </si>
  <si>
    <t>南京市新恒志酒吧</t>
  </si>
  <si>
    <t>南京市下关区龙兴土特产经营部</t>
  </si>
  <si>
    <t>南京市下关区宗兴南北干货店</t>
  </si>
  <si>
    <t>南京市老好人大酒店</t>
  </si>
  <si>
    <t>江苏省泰州市集成超市有限公司</t>
  </si>
  <si>
    <t>南京市红源大酒店</t>
  </si>
  <si>
    <t>南京市雨安阁</t>
  </si>
  <si>
    <t>南京市金陵迪吧</t>
  </si>
  <si>
    <t>南京市玄武湖梁州管理处</t>
  </si>
  <si>
    <t>南京市金陵饭店旅游商场</t>
  </si>
  <si>
    <t>南京市火玫瑰音乐酒吧</t>
  </si>
  <si>
    <t>南京市海军指挥学院招待所</t>
  </si>
  <si>
    <t>南京市永安大酒店</t>
  </si>
  <si>
    <t>南京市雨花商厦</t>
  </si>
  <si>
    <r>
      <rPr>
        <sz val="10"/>
        <rFont val="宋体"/>
        <charset val="0"/>
      </rPr>
      <t>南京大学</t>
    </r>
    <r>
      <rPr>
        <sz val="10"/>
        <rFont val="Times New Roman"/>
        <charset val="0"/>
      </rPr>
      <t>(</t>
    </r>
    <r>
      <rPr>
        <sz val="10"/>
        <rFont val="宋体"/>
        <charset val="0"/>
      </rPr>
      <t>浦口分校</t>
    </r>
    <r>
      <rPr>
        <sz val="10"/>
        <rFont val="Times New Roman"/>
        <charset val="0"/>
      </rPr>
      <t>)</t>
    </r>
  </si>
  <si>
    <t>南京市金山美食城</t>
  </si>
  <si>
    <t>南京市新酥村</t>
  </si>
  <si>
    <t>江苏省宜兴市百货公司</t>
  </si>
  <si>
    <t>南京市果品食杂总公司长江南北</t>
  </si>
  <si>
    <t>南京市下关商场食品部</t>
  </si>
  <si>
    <t>南京市华东饭店</t>
  </si>
  <si>
    <t>南京市梦重园雨花超市</t>
  </si>
  <si>
    <t>南京市鼓楼三金食品经营中心</t>
  </si>
  <si>
    <t>江苏省六合南海糖酒经营部</t>
  </si>
  <si>
    <t>南京市裕昌自选商场</t>
  </si>
  <si>
    <t>江苏省南通市糖烟酒公司</t>
  </si>
  <si>
    <t>南京市东宝大酒店</t>
  </si>
  <si>
    <t>南京政治学院招待所</t>
  </si>
  <si>
    <t>南京市国亚联商城</t>
  </si>
  <si>
    <t>南京市军人俱乐部</t>
  </si>
  <si>
    <t>南京市狮子桥酒店</t>
  </si>
  <si>
    <t>江苏省淮安市第二糖烟酒公司</t>
  </si>
  <si>
    <t>南京市新世纪食品批发部</t>
  </si>
  <si>
    <t>南京市健强批发部</t>
  </si>
  <si>
    <t>南京市金满楼美食娱乐有限公司</t>
  </si>
  <si>
    <t>南京市糖果冷食厂</t>
  </si>
  <si>
    <t>江苏省泰州市泰山商业有限公司</t>
  </si>
  <si>
    <t>南京市下关外贸公司内销经营部</t>
  </si>
  <si>
    <t>江苏省三优旅游服务公司</t>
  </si>
  <si>
    <t>南京市中央门商场</t>
  </si>
  <si>
    <t>南京江东大厦</t>
  </si>
  <si>
    <t>南京市金陵饭店采购部</t>
  </si>
  <si>
    <t>南京市车站百货商店</t>
  </si>
  <si>
    <t>南京市新国道食品有限公司</t>
  </si>
  <si>
    <t>南京市洪武商场</t>
  </si>
  <si>
    <t>南京市湖滨休闲康乐公司</t>
  </si>
  <si>
    <t>江苏省公安厅</t>
  </si>
  <si>
    <t>南京市石化宾馆</t>
  </si>
  <si>
    <t>江苏省工商局</t>
  </si>
  <si>
    <t>南京市交家电总公司</t>
  </si>
  <si>
    <t>南京市东南大学</t>
  </si>
  <si>
    <t>南京市永进食品商店</t>
  </si>
  <si>
    <t>南京市威尼斯夜总会</t>
  </si>
  <si>
    <t>南京市金谷大厦</t>
  </si>
  <si>
    <t>江苏省江宁县南岔路批发中心</t>
  </si>
  <si>
    <t>南京市星湖饭店</t>
  </si>
  <si>
    <r>
      <rPr>
        <sz val="10"/>
        <rFont val="宋体"/>
        <charset val="0"/>
      </rPr>
      <t>个人</t>
    </r>
    <r>
      <rPr>
        <sz val="10"/>
        <rFont val="Times New Roman"/>
        <charset val="0"/>
      </rPr>
      <t>(</t>
    </r>
    <r>
      <rPr>
        <sz val="10"/>
        <rFont val="宋体"/>
        <charset val="0"/>
      </rPr>
      <t>殷兴光</t>
    </r>
    <r>
      <rPr>
        <sz val="10"/>
        <rFont val="Times New Roman"/>
        <charset val="0"/>
      </rPr>
      <t>)</t>
    </r>
  </si>
  <si>
    <t>南京市小任任茶楼</t>
  </si>
  <si>
    <r>
      <rPr>
        <sz val="10"/>
        <rFont val="宋体"/>
        <charset val="0"/>
      </rPr>
      <t>南京市友谊华联</t>
    </r>
    <r>
      <rPr>
        <sz val="10"/>
        <rFont val="Times New Roman"/>
        <charset val="0"/>
      </rPr>
      <t>(</t>
    </r>
    <r>
      <rPr>
        <sz val="10"/>
        <rFont val="宋体"/>
        <charset val="0"/>
      </rPr>
      <t>集团</t>
    </r>
    <r>
      <rPr>
        <sz val="10"/>
        <rFont val="Times New Roman"/>
        <charset val="0"/>
      </rPr>
      <t>)</t>
    </r>
    <r>
      <rPr>
        <sz val="10"/>
        <rFont val="宋体"/>
        <charset val="0"/>
      </rPr>
      <t>有限责任公司</t>
    </r>
  </si>
  <si>
    <t>南京市阿吉咖啡吧</t>
  </si>
  <si>
    <t>南京市车友沙龙酒吧</t>
  </si>
  <si>
    <t>南京市五星城</t>
  </si>
  <si>
    <t>南京市金三泰酒家</t>
  </si>
  <si>
    <t>南京市鸿馨阁酒店</t>
  </si>
  <si>
    <t>南京市晨光集团夫子庙航天大酒店</t>
  </si>
  <si>
    <t>南京市京西百货</t>
  </si>
  <si>
    <t>南京市蒋家园饭店</t>
  </si>
  <si>
    <t>南京市扬子石化商贸公司副食品商</t>
  </si>
  <si>
    <t>南京市军区服务中心</t>
  </si>
  <si>
    <t>南京市金硕源和平门大酒店</t>
  </si>
  <si>
    <t>南京东方商城有限责任公司</t>
  </si>
  <si>
    <t>南京市中泰大酒店</t>
  </si>
  <si>
    <t>江苏国际海员商场</t>
  </si>
  <si>
    <t>南京市太平商场食品部</t>
  </si>
  <si>
    <t>江苏晨林商贸有限公司</t>
  </si>
  <si>
    <t>南京市秦淮区糖烟酒公司</t>
  </si>
  <si>
    <t>南京市庆华酒店</t>
  </si>
  <si>
    <t>南京市冶金旅游公司</t>
  </si>
  <si>
    <t>南京市食品总厂</t>
  </si>
  <si>
    <t>南京市永安购物中心有限公司</t>
  </si>
  <si>
    <t>南京市金海湾酒店</t>
  </si>
  <si>
    <t>江苏省盱眙商厦</t>
  </si>
  <si>
    <t>江苏省江阴前进商场</t>
  </si>
  <si>
    <t>南京市五洲工艺标牌厂</t>
  </si>
  <si>
    <t>南京市大庆石油大厦</t>
  </si>
  <si>
    <t>南京市鸿运酒楼</t>
  </si>
  <si>
    <t>南京市干货调味品公司</t>
  </si>
  <si>
    <t>南京市华阳夜总会</t>
  </si>
  <si>
    <t>南京市和平门大酒楼</t>
  </si>
  <si>
    <t>南京市中华门南北贷商店</t>
  </si>
  <si>
    <t>南京市天目大酒店</t>
  </si>
  <si>
    <t>南京市元福饭店</t>
  </si>
  <si>
    <t>江苏省江宁县人民招待所经营部</t>
  </si>
  <si>
    <t>南京市草场门酒楼</t>
  </si>
  <si>
    <t>南京市惠万家中华路店</t>
  </si>
  <si>
    <t>南京市玄武区糖酒公司</t>
  </si>
  <si>
    <t>南京市世纪宾馆</t>
  </si>
  <si>
    <t>南京市珠江商场</t>
  </si>
  <si>
    <t>江苏省工商干部培训中心</t>
  </si>
  <si>
    <t>南京市中央商场食品部</t>
  </si>
  <si>
    <t>南京市瞻园面馆</t>
  </si>
  <si>
    <t>南京市紫荆大酒店</t>
  </si>
  <si>
    <t>江苏省工行营业部</t>
  </si>
  <si>
    <t>南京市白宫大酒店</t>
  </si>
  <si>
    <t>南京市蓝雨饭店</t>
  </si>
  <si>
    <t>南京市长丰酒家</t>
  </si>
  <si>
    <t>南京市龙蟠大酒店</t>
  </si>
  <si>
    <t>南京市湖州通和开发公司</t>
  </si>
  <si>
    <t>南京市佳弗林</t>
  </si>
  <si>
    <t>武汉新洲常想食品有限公司</t>
  </si>
  <si>
    <t>南京市虹桥百货</t>
  </si>
  <si>
    <t>江苏省盐城市名烟名酒盐都专卖店</t>
  </si>
  <si>
    <t>农标普瑞纳廊坊镇江分公司</t>
  </si>
  <si>
    <t>南京市粤之都</t>
  </si>
  <si>
    <t>南京市宏发糖烟酒饮料批发部</t>
  </si>
  <si>
    <t>南京市新图门烧烤屋</t>
  </si>
  <si>
    <t>南京市大桥饭店</t>
  </si>
  <si>
    <t>南京市兰桂芳花园酒店</t>
  </si>
  <si>
    <t>南京市海螺酒店</t>
  </si>
  <si>
    <t>南京市玉泉大酒店</t>
  </si>
  <si>
    <t>南京市忠华酒店</t>
  </si>
  <si>
    <t>南京市六朝商场有限责任公司</t>
  </si>
  <si>
    <t>南京市下关春雷调味品经营部</t>
  </si>
  <si>
    <t>南京市益盛平价直销店</t>
  </si>
  <si>
    <t>南京市隆茂批发部</t>
  </si>
  <si>
    <t>南京市京西宾馆</t>
  </si>
  <si>
    <t>南京市金桥饭店</t>
  </si>
  <si>
    <t>南京市江山食业总汇</t>
  </si>
  <si>
    <t>南京市千惠自选超市</t>
  </si>
  <si>
    <t>南京市南方园</t>
  </si>
  <si>
    <t>南京市金港湾酒店</t>
  </si>
  <si>
    <t>南京市玄武区糖酒公司经营部</t>
  </si>
  <si>
    <t>南京市三星商业大厦</t>
  </si>
  <si>
    <t>南京市白下区糖酒公司批发销售中</t>
  </si>
  <si>
    <t>南京兴州饭店</t>
  </si>
  <si>
    <t>南京市华康饭店餐饮部</t>
  </si>
  <si>
    <t>南京市香榭丽舍</t>
  </si>
  <si>
    <t>南京市乱世佳人</t>
  </si>
  <si>
    <r>
      <rPr>
        <sz val="10"/>
        <rFont val="宋体"/>
        <charset val="0"/>
      </rPr>
      <t>南京市</t>
    </r>
    <r>
      <rPr>
        <sz val="10"/>
        <rFont val="Times New Roman"/>
        <charset val="0"/>
      </rPr>
      <t>720</t>
    </r>
    <r>
      <rPr>
        <sz val="10"/>
        <rFont val="宋体"/>
        <charset val="0"/>
      </rPr>
      <t>厂</t>
    </r>
  </si>
  <si>
    <t>南京市理工大学生活服务中心</t>
  </si>
  <si>
    <t>南京市虹桥饭店</t>
  </si>
  <si>
    <t>南京市地震娱乐城</t>
  </si>
  <si>
    <t>南京市思可达</t>
  </si>
  <si>
    <t>江苏物贸大酒店</t>
  </si>
  <si>
    <t>南京市秦淮人家宾馆</t>
  </si>
  <si>
    <r>
      <rPr>
        <sz val="10"/>
        <rFont val="宋体"/>
        <charset val="0"/>
      </rPr>
      <t>南京市金山宁实业总公司</t>
    </r>
    <r>
      <rPr>
        <sz val="10"/>
        <rFont val="Times New Roman"/>
        <charset val="0"/>
      </rPr>
      <t>(</t>
    </r>
    <r>
      <rPr>
        <sz val="10"/>
        <rFont val="宋体"/>
        <charset val="0"/>
      </rPr>
      <t>宁海食</t>
    </r>
  </si>
  <si>
    <t>南京市鼓楼超市</t>
  </si>
  <si>
    <t>江苏省电大</t>
  </si>
  <si>
    <t>南京市豪成食府</t>
  </si>
  <si>
    <t>南京市栖霞电力安装队</t>
  </si>
  <si>
    <t>江苏省常州市糖烟酒公司</t>
  </si>
  <si>
    <t>南京市天庆</t>
  </si>
  <si>
    <t>南京市红楼山庄</t>
  </si>
  <si>
    <t>南京市金地来贸易公司</t>
  </si>
  <si>
    <t>南京市建康饭店</t>
  </si>
  <si>
    <t>南京林业大学</t>
  </si>
  <si>
    <t>南京市正达铁路材料配套有限公司</t>
  </si>
  <si>
    <t>南京市小绍兴酒店</t>
  </si>
  <si>
    <t>南京市路易大酒店</t>
  </si>
  <si>
    <t>江苏省供销社陶瓷公司</t>
  </si>
  <si>
    <t>江苏省人才市场</t>
  </si>
  <si>
    <t>江苏省江宁县蔬菜公司</t>
  </si>
  <si>
    <t>南京市秦虹超市</t>
  </si>
  <si>
    <t>南京市中山大厦超市</t>
  </si>
  <si>
    <t>南京市汤王酒家</t>
  </si>
  <si>
    <t>南京市公安学校</t>
  </si>
  <si>
    <t>南京市华厦实业有限公司超市</t>
  </si>
  <si>
    <t>南京市孝陵卫商场</t>
  </si>
  <si>
    <t>南京市悦华大酒店</t>
  </si>
  <si>
    <t>南京市奎曦楼</t>
  </si>
  <si>
    <t>南京市金鹏饭店</t>
  </si>
  <si>
    <t>南京市松泉干货调味品经营部</t>
  </si>
  <si>
    <t>南京市丁山星汉美食城</t>
  </si>
  <si>
    <t>南京市舜天大酒店</t>
  </si>
  <si>
    <t>南京市宁川火锅城</t>
  </si>
  <si>
    <t>南京市苏创大酒店</t>
  </si>
  <si>
    <t>江苏省泗阳县中亚商城</t>
  </si>
  <si>
    <t>南京市龙庆楼</t>
  </si>
  <si>
    <t>南京市圣特酒店</t>
  </si>
  <si>
    <t>南京市下关金富南北干货批发部</t>
  </si>
  <si>
    <t>南京市可可餐吧</t>
  </si>
  <si>
    <t>南京市唯伊酒楼</t>
  </si>
  <si>
    <t>南京市登禄实业公司都来喜酒店</t>
  </si>
  <si>
    <t>南京市文泉超市</t>
  </si>
  <si>
    <t>南京市福龙大酒店</t>
  </si>
  <si>
    <t>贵州省茅台酒厂</t>
  </si>
  <si>
    <t>南京市果品食杂总公司</t>
  </si>
  <si>
    <t>南京市规划局食堂</t>
  </si>
  <si>
    <t>南京市亚细亚烧鸭仔</t>
  </si>
  <si>
    <t>南京市宁海大厦</t>
  </si>
  <si>
    <t>南京市机械专科学校工会</t>
  </si>
  <si>
    <t>南京市欣欣烟酒店</t>
  </si>
  <si>
    <t>南京市兰荣烟酒批发部</t>
  </si>
  <si>
    <t>南京市福昌饭店</t>
  </si>
  <si>
    <t>江苏震宇工贸中心</t>
  </si>
  <si>
    <t>南京市千百业总汇</t>
  </si>
  <si>
    <t>南京市天伦俱乐部有限公司</t>
  </si>
  <si>
    <t>南京市潭丽园大酒店</t>
  </si>
  <si>
    <t>南京市珍珠饭店</t>
  </si>
  <si>
    <t>南京市金陵烤鸭店</t>
  </si>
  <si>
    <t>南京市玄武门大酒店</t>
  </si>
  <si>
    <t>南京市大扬子餐厅</t>
  </si>
  <si>
    <t>南京市老外乐西餐厅</t>
  </si>
  <si>
    <t>南京市新明都饭店</t>
  </si>
  <si>
    <t>南京市紫玉饭店</t>
  </si>
  <si>
    <t>南京市春兰酒家</t>
  </si>
  <si>
    <t>南京市长客酒家</t>
  </si>
  <si>
    <t>南京市雅园大酒楼</t>
  </si>
  <si>
    <t>南京市和会园</t>
  </si>
  <si>
    <t>南京市黄山大酒店</t>
  </si>
  <si>
    <t>南京市商城酒楼</t>
  </si>
  <si>
    <t>南京市新亚美食城</t>
  </si>
  <si>
    <t>南京市佳澄庄园</t>
  </si>
  <si>
    <t>南京市融融阁茶艺馆</t>
  </si>
  <si>
    <t>南京市明喜缘酒店</t>
  </si>
  <si>
    <t>南京市四川酒楼</t>
  </si>
  <si>
    <t>南京市大公馆酒楼</t>
  </si>
  <si>
    <t>南京市御明缘酒店</t>
  </si>
  <si>
    <t>南京市天秤食坊</t>
  </si>
  <si>
    <t>南京市顶点餐厅</t>
  </si>
  <si>
    <t>南京市黄浦酒家</t>
  </si>
  <si>
    <t>南京市派乐门大酒店</t>
  </si>
  <si>
    <t>南京市味美酒楼</t>
  </si>
  <si>
    <t>南京市总公司</t>
  </si>
  <si>
    <t>南京市常康食品商场</t>
  </si>
  <si>
    <t>南京市得意楼酒店</t>
  </si>
  <si>
    <t>南京市天一阁工贸公司</t>
  </si>
  <si>
    <t>南京汤棒食府</t>
  </si>
  <si>
    <t>南京市下关南北货商店</t>
  </si>
  <si>
    <t>南京市西华门酒店</t>
  </si>
  <si>
    <t>南京市土石方工程公司</t>
  </si>
  <si>
    <t>江苏省东台供销社</t>
  </si>
  <si>
    <t>南京市夜上海歌舞厅</t>
  </si>
  <si>
    <t>南京市斗牛士西餐厅</t>
  </si>
  <si>
    <t>南京市华金商贸公司</t>
  </si>
  <si>
    <t>南京市德旺酒楼</t>
  </si>
  <si>
    <t>南京理工大学物资供销公司</t>
  </si>
  <si>
    <t>南京太阳花美食城</t>
  </si>
  <si>
    <t>南京市盐滨酒家</t>
  </si>
  <si>
    <t>省外运公司</t>
  </si>
  <si>
    <t>南京市北极宾馆</t>
  </si>
  <si>
    <t>安徽省滁州市糖酒总公司</t>
  </si>
  <si>
    <t>江苏尔雅商场</t>
  </si>
  <si>
    <t>南京市金硕源大酒店（石鼓路）</t>
  </si>
  <si>
    <t>南京市国旅餐饮</t>
  </si>
  <si>
    <t>黑龙江省哈尔滨市美林</t>
  </si>
  <si>
    <t>南京市芳草地休闲酒吧</t>
  </si>
  <si>
    <t>江苏省高校服务有限公司</t>
  </si>
  <si>
    <t>南京市华润汉中超市</t>
  </si>
  <si>
    <t>南京市百货公司惠万家中华路店</t>
  </si>
  <si>
    <t>南京市紫金阁</t>
  </si>
  <si>
    <t>南京东园楼酒店</t>
  </si>
  <si>
    <t>南京市中心大酒店</t>
  </si>
  <si>
    <t>南京市鑫都饭店</t>
  </si>
  <si>
    <t>南京市白鹭宾馆</t>
  </si>
  <si>
    <t>南京市义美调味品经营部</t>
  </si>
  <si>
    <t>南京市魁光阁</t>
  </si>
  <si>
    <t>南京市悦祥酒楼</t>
  </si>
  <si>
    <t>南京市金凤凰大酒店</t>
  </si>
  <si>
    <t>南京市福馨靓汤馆</t>
  </si>
  <si>
    <t>南京市下关区热河南路超市</t>
  </si>
  <si>
    <t>南京市中医院</t>
  </si>
  <si>
    <t>南京市全聚得烤鸭店</t>
  </si>
  <si>
    <t>江苏省淮阴市靖江商场股份有限公</t>
  </si>
  <si>
    <t>南京市玫瑰园大酒店</t>
  </si>
  <si>
    <t>南京市龙凤美食苑</t>
  </si>
  <si>
    <t>南京市吉庆烟酒店</t>
  </si>
  <si>
    <t>南京市和雪酒家</t>
  </si>
  <si>
    <t>南京市金丹凤饭店</t>
  </si>
  <si>
    <t>南京市京源酒家</t>
  </si>
  <si>
    <t>南京市金陵大排档</t>
  </si>
  <si>
    <t>南京市民肴食府</t>
  </si>
  <si>
    <t>南京市竹馨园食府</t>
  </si>
  <si>
    <t>南京市海福酒楼</t>
  </si>
  <si>
    <t>安徽省马鞍山百货采购公司</t>
  </si>
  <si>
    <t>南京市东吴饭店</t>
  </si>
  <si>
    <t>江苏省纺织品总公司</t>
  </si>
  <si>
    <t>南京市金都大酒店</t>
  </si>
  <si>
    <t>南京市裱画廊</t>
  </si>
  <si>
    <t>南京市丽华大酒店</t>
  </si>
  <si>
    <t>南京市金贸集团公司商业总汇</t>
  </si>
  <si>
    <t>江苏省化工研究所五交化经营部</t>
  </si>
  <si>
    <t>南京市丽军酒店</t>
  </si>
  <si>
    <t>南京市金陵装饰城餐饮部</t>
  </si>
  <si>
    <t>南京市金山宾馆</t>
  </si>
  <si>
    <t>南京市金路桥酒店</t>
  </si>
  <si>
    <t>南京市怡园酒店</t>
  </si>
  <si>
    <t>南京市南师大工会</t>
  </si>
  <si>
    <t>南京市瑞迪大酒店</t>
  </si>
  <si>
    <t>南京市南艺附中食堂</t>
  </si>
  <si>
    <t>南京市蓝雨酒店</t>
  </si>
  <si>
    <t>南京市金硕源洪武路大酒店</t>
  </si>
  <si>
    <t>南京市大发烟酒店</t>
  </si>
  <si>
    <t>南京市华诚自选超市</t>
  </si>
  <si>
    <t>南京市清香阁海鲜大酒店</t>
  </si>
  <si>
    <t>南京市桂花鸭美食园</t>
  </si>
  <si>
    <t>南京市金盛隆大酒店</t>
  </si>
  <si>
    <t>南京市好又多酒店</t>
  </si>
  <si>
    <t>南京市中大贸易中心</t>
  </si>
  <si>
    <t>南京虹桥夜泊</t>
  </si>
  <si>
    <t>南京市金东方酒楼</t>
  </si>
  <si>
    <t>南京市金陵饭店购物中心</t>
  </si>
  <si>
    <t>南京市开源经济开发公司</t>
  </si>
  <si>
    <t>南京市新电商场</t>
  </si>
  <si>
    <t>南京市天宏海鲜大酒楼</t>
  </si>
  <si>
    <t>南京市晶鑫娱乐城</t>
  </si>
  <si>
    <t>南京市天际饭店</t>
  </si>
  <si>
    <t>南京市金杏宾馆</t>
  </si>
  <si>
    <t>南京市风栖酒店</t>
  </si>
  <si>
    <r>
      <rPr>
        <sz val="10"/>
        <rFont val="宋体"/>
        <charset val="0"/>
      </rPr>
      <t>个人</t>
    </r>
    <r>
      <rPr>
        <sz val="10"/>
        <rFont val="Times New Roman"/>
        <charset val="0"/>
      </rPr>
      <t>(</t>
    </r>
    <r>
      <rPr>
        <sz val="10"/>
        <rFont val="宋体"/>
        <charset val="0"/>
      </rPr>
      <t>华庆安</t>
    </r>
    <r>
      <rPr>
        <sz val="10"/>
        <rFont val="Times New Roman"/>
        <charset val="0"/>
      </rPr>
      <t>)</t>
    </r>
  </si>
  <si>
    <t>南京市海华酒店</t>
  </si>
  <si>
    <t>南京市皇轩酒吧</t>
  </si>
  <si>
    <t>南京市江宁中学</t>
  </si>
  <si>
    <t>南京市樱花园大酒店</t>
  </si>
  <si>
    <t>江苏紫荆大酒店有限公司</t>
  </si>
  <si>
    <t>江苏省兴化市亚细亚</t>
  </si>
  <si>
    <t>南京市瑞普公司宁淮百货</t>
  </si>
  <si>
    <t>南京市新世界美食中心</t>
  </si>
  <si>
    <t>南京市清风园宾馆</t>
  </si>
  <si>
    <t>南京市新帅联超市</t>
  </si>
  <si>
    <t>南京市依维柯酒家</t>
  </si>
  <si>
    <t>南京市新洲饭店</t>
  </si>
  <si>
    <t>南京市江虞宾馆</t>
  </si>
  <si>
    <t>南京市状元楼酒店</t>
  </si>
  <si>
    <t>南京市中北物资供销社</t>
  </si>
  <si>
    <t>江苏省蔬菜副食品总公司</t>
  </si>
  <si>
    <t>南京市城堡大酒店</t>
  </si>
  <si>
    <t>江苏中日友好会馆</t>
  </si>
  <si>
    <t>南京市好人缘酒店</t>
  </si>
  <si>
    <t>南京市皇轩食府</t>
  </si>
  <si>
    <t>南京市蔡金陵</t>
  </si>
  <si>
    <t>江苏徐州方圆糖烟酒有限公司</t>
  </si>
  <si>
    <r>
      <rPr>
        <b/>
        <sz val="10"/>
        <rFont val="宋体"/>
        <charset val="134"/>
      </rPr>
      <t>合</t>
    </r>
    <r>
      <rPr>
        <b/>
        <sz val="10"/>
        <rFont val="Times New Roman"/>
        <charset val="0"/>
      </rPr>
      <t xml:space="preserve">            </t>
    </r>
    <r>
      <rPr>
        <b/>
        <sz val="10"/>
        <rFont val="宋体"/>
        <charset val="134"/>
      </rPr>
      <t>计</t>
    </r>
  </si>
  <si>
    <t>减：应收账款坏账准备</t>
  </si>
  <si>
    <t>减：评估预期信用损失</t>
  </si>
  <si>
    <t>201/486</t>
  </si>
  <si>
    <t>预付账款评估明细表</t>
  </si>
  <si>
    <r>
      <rPr>
        <sz val="10"/>
        <rFont val="宋体"/>
        <charset val="0"/>
      </rPr>
      <t>表</t>
    </r>
    <r>
      <rPr>
        <sz val="10"/>
        <rFont val="Times New Roman"/>
        <charset val="0"/>
      </rPr>
      <t>3-6</t>
    </r>
  </si>
  <si>
    <r>
      <rPr>
        <b/>
        <sz val="10"/>
        <rFont val="宋体"/>
        <charset val="134"/>
      </rPr>
      <t>收款单位名称（结算对象</t>
    </r>
    <r>
      <rPr>
        <b/>
        <sz val="10"/>
        <rFont val="Times New Roman"/>
        <charset val="0"/>
      </rPr>
      <t>)</t>
    </r>
  </si>
  <si>
    <t>江西省晓村实业有限公司</t>
  </si>
  <si>
    <r>
      <rPr>
        <sz val="10"/>
        <rFont val="Times New Roman"/>
        <charset val="0"/>
      </rPr>
      <t>5</t>
    </r>
    <r>
      <rPr>
        <sz val="10"/>
        <rFont val="宋体"/>
        <charset val="0"/>
      </rPr>
      <t>年以上</t>
    </r>
  </si>
  <si>
    <t>南京振迈贸易有限公司</t>
  </si>
  <si>
    <t>宜宾五粮液酒类销售有限责任公司</t>
  </si>
  <si>
    <t>江苏国窖</t>
  </si>
  <si>
    <t>茅台专卖店</t>
  </si>
  <si>
    <t>涟水今世缘</t>
  </si>
  <si>
    <t>酒鬼公司</t>
  </si>
  <si>
    <t>上海奥利维尔</t>
  </si>
  <si>
    <t>上饶市国酒茅台</t>
  </si>
  <si>
    <t>南京中天酒业有限责任公司</t>
  </si>
  <si>
    <t>南京罡然贸易有限公司</t>
  </si>
  <si>
    <t>上海品莱得</t>
  </si>
  <si>
    <t>南京紫葡萄酒业</t>
  </si>
  <si>
    <t>重庆蜀特酒类销售有限公司</t>
  </si>
  <si>
    <t>上海欧沃实业有限公司</t>
  </si>
  <si>
    <t>江苏绵南商贸有限公司</t>
  </si>
  <si>
    <t>银基贸易</t>
  </si>
  <si>
    <t>福建酩汇</t>
  </si>
  <si>
    <t>黄秀美</t>
  </si>
  <si>
    <t>上海保萌</t>
  </si>
  <si>
    <t>四川汇金商贸有限公司</t>
  </si>
  <si>
    <t>江苏苏糖糖酒食品有限公司</t>
  </si>
  <si>
    <t>盛禾</t>
  </si>
  <si>
    <t>奥体五粮液专卖店</t>
  </si>
  <si>
    <t>泰州市财政局</t>
  </si>
  <si>
    <t>南京华特</t>
  </si>
  <si>
    <t>山东孔府家酒业有限公司</t>
  </si>
  <si>
    <t>南京飞菲广告有限公司</t>
  </si>
  <si>
    <t>徐州小李</t>
  </si>
  <si>
    <t>江阴市康大酒业有限公司</t>
  </si>
  <si>
    <t>四川大地酒业</t>
  </si>
  <si>
    <t>苏州瑞宝</t>
  </si>
  <si>
    <t>宁波保税区思享贸易有限公司</t>
  </si>
  <si>
    <t>深圳银浦印刷</t>
  </si>
  <si>
    <t>绍兴百家宴酒业</t>
  </si>
  <si>
    <t>山东烟台张裕葡萄酿酒公司</t>
  </si>
  <si>
    <t>南京龙干喜商贸</t>
  </si>
  <si>
    <t>广东省湛江糖业副食品公司</t>
  </si>
  <si>
    <t>中轻食糖南宁批发交易市场</t>
  </si>
  <si>
    <t>新疆伊梨四方糖业有限公司</t>
  </si>
  <si>
    <t>广东省饮食服务公司</t>
  </si>
  <si>
    <t>广西钦州平吉糖厂</t>
  </si>
  <si>
    <t>广西东亚糖业集团有限公司</t>
  </si>
  <si>
    <t>四川省绵竹剑南春酒类经营公司</t>
  </si>
  <si>
    <t>四川省重庆丝绸进出口公司成都分</t>
  </si>
  <si>
    <t>西安恒丰酒业有限责任公司</t>
  </si>
  <si>
    <t>贵州省食品工业公司</t>
  </si>
  <si>
    <t>广西南宁惠诚源糖业有限公司</t>
  </si>
  <si>
    <t>贵州省茅台酒销售有限公司</t>
  </si>
  <si>
    <t>湖南省常德市德山大曲酒厂</t>
  </si>
  <si>
    <t>山东省曲阜酒厂</t>
  </si>
  <si>
    <t>江苏省南通烟草公司驻昆明办事处</t>
  </si>
  <si>
    <t>四川省沱牌曲酒厂</t>
  </si>
  <si>
    <t>四川省全兴酒厂全兴销售公司</t>
  </si>
  <si>
    <t>南京天宁糖业有限公司</t>
  </si>
  <si>
    <t>南京市嘉宏达贸易公司</t>
  </si>
  <si>
    <t>四川省皇城老妈红酒业公司成都分</t>
  </si>
  <si>
    <t>四川省中国酒城股份有限公司</t>
  </si>
  <si>
    <t>江苏省涟水高沟酒厂</t>
  </si>
  <si>
    <t>云南省糖业烟酒蔬菜公司</t>
  </si>
  <si>
    <t>广西柳州凤山糖业集团有限责任公</t>
  </si>
  <si>
    <t>广西扶南东亚糖业有限公司</t>
  </si>
  <si>
    <t>上海好好企业发展有限公司</t>
  </si>
  <si>
    <t>吉林省四平华光油脂食品有限公司</t>
  </si>
  <si>
    <t>天津市王朝葡萄酿酒有限公司</t>
  </si>
  <si>
    <t>南京双沟酒家</t>
  </si>
  <si>
    <t>天津市华美食品有限公司</t>
  </si>
  <si>
    <t>黑龙江省龙江乳品厂</t>
  </si>
  <si>
    <t>南京金陵啤酒有限公司</t>
  </si>
  <si>
    <t>贵州省遵义市董酒厂</t>
  </si>
  <si>
    <t>江苏省江宁县糖烟酒公司</t>
  </si>
  <si>
    <t>江苏省食品公司副食品分公司</t>
  </si>
  <si>
    <t>江苏省泰州市新立糖酒业有限公司</t>
  </si>
  <si>
    <t>江苏恒丰商贸有限公司</t>
  </si>
  <si>
    <t>安徽迎驾酒业销售有限公司</t>
  </si>
  <si>
    <t>南京市江海糖烟酒有限责任公司</t>
  </si>
  <si>
    <t>南京市新腾饮料有限公司</t>
  </si>
  <si>
    <t>河南开封正大有限公司</t>
  </si>
  <si>
    <t>南京金玉良缘实业有限公司</t>
  </si>
  <si>
    <t>南京市日杂公司劳保公司</t>
  </si>
  <si>
    <t>南京市富祥食品有限公司</t>
  </si>
  <si>
    <t>江苏省常州爱可乐食品有限公司</t>
  </si>
  <si>
    <t>南京市百货家庭生活用品公司</t>
  </si>
  <si>
    <t>江苏双沟酒厂</t>
  </si>
  <si>
    <t>上海冠生园集团有限公司</t>
  </si>
  <si>
    <t>南京市桥北麻油厂</t>
  </si>
  <si>
    <t>河南开封隆氏食品有限公司</t>
  </si>
  <si>
    <t>南京市百货洁莱雅经营部</t>
  </si>
  <si>
    <t>江苏省镇江市泰兴隆食品有限公司</t>
  </si>
  <si>
    <t>南京市百货公司洗化部</t>
  </si>
  <si>
    <t>中国糖业酒类销售公司</t>
  </si>
  <si>
    <t>广东省深圳南方制药厂</t>
  </si>
  <si>
    <t>南京市日杂公司日用杂品公司</t>
  </si>
  <si>
    <t>南京希望红酒业有限公司</t>
  </si>
  <si>
    <t>减：预付账款坏账准备</t>
  </si>
  <si>
    <t>其他应收款评估明细表</t>
  </si>
  <si>
    <r>
      <rPr>
        <sz val="10"/>
        <rFont val="宋体"/>
        <charset val="0"/>
      </rPr>
      <t>表</t>
    </r>
    <r>
      <rPr>
        <sz val="10"/>
        <rFont val="Times New Roman"/>
        <charset val="0"/>
      </rPr>
      <t>3-7</t>
    </r>
  </si>
  <si>
    <r>
      <rPr>
        <b/>
        <sz val="10"/>
        <rFont val="宋体"/>
        <charset val="134"/>
      </rPr>
      <t>欠款单位（人）名称（结算对象</t>
    </r>
    <r>
      <rPr>
        <b/>
        <sz val="10"/>
        <rFont val="Times New Roman"/>
        <charset val="0"/>
      </rPr>
      <t>)</t>
    </r>
  </si>
  <si>
    <t>江苏苏糖物流有限公司</t>
  </si>
  <si>
    <t>南京元合丰商贸有限公司</t>
  </si>
  <si>
    <t>苏糖饮料</t>
  </si>
  <si>
    <r>
      <rPr>
        <sz val="10"/>
        <rFont val="Times New Roman"/>
        <charset val="0"/>
      </rPr>
      <t>4-5</t>
    </r>
    <r>
      <rPr>
        <sz val="10"/>
        <rFont val="宋体"/>
        <charset val="0"/>
      </rPr>
      <t>年</t>
    </r>
  </si>
  <si>
    <t>江苏和诚工贸有限公司</t>
  </si>
  <si>
    <r>
      <rPr>
        <sz val="10"/>
        <rFont val="Times New Roman"/>
        <charset val="0"/>
      </rPr>
      <t>2-3</t>
    </r>
    <r>
      <rPr>
        <sz val="10"/>
        <rFont val="宋体"/>
        <charset val="0"/>
      </rPr>
      <t>年</t>
    </r>
  </si>
  <si>
    <t>江苏金陵交运集团物业管理有限公司</t>
  </si>
  <si>
    <t>南京市中级人民法院</t>
  </si>
  <si>
    <t>其他</t>
  </si>
  <si>
    <t>预提费用</t>
  </si>
  <si>
    <t>10年以上</t>
  </si>
  <si>
    <t>党费（李杰报销歌咏排练）</t>
  </si>
  <si>
    <r>
      <rPr>
        <sz val="10"/>
        <rFont val="Times New Roman"/>
        <charset val="0"/>
      </rPr>
      <t>3-4</t>
    </r>
    <r>
      <rPr>
        <sz val="10"/>
        <rFont val="宋体"/>
        <charset val="0"/>
      </rPr>
      <t>年</t>
    </r>
  </si>
  <si>
    <r>
      <rPr>
        <sz val="10"/>
        <rFont val="宋体"/>
        <charset val="0"/>
      </rPr>
      <t>代扣个人款项</t>
    </r>
    <r>
      <rPr>
        <sz val="10"/>
        <rFont val="Times New Roman"/>
        <charset val="0"/>
      </rPr>
      <t>-</t>
    </r>
    <r>
      <rPr>
        <sz val="10"/>
        <rFont val="宋体"/>
        <charset val="0"/>
      </rPr>
      <t>保险</t>
    </r>
  </si>
  <si>
    <t>省康力鸽业公司</t>
  </si>
  <si>
    <t>江苏佳惠超市</t>
  </si>
  <si>
    <t>江苏商业大厦筹建处</t>
  </si>
  <si>
    <t>江苏省盐业集团南京</t>
  </si>
  <si>
    <t>中糖华糖大厦筹建处</t>
  </si>
  <si>
    <t>江苏省糖淮海分公司</t>
  </si>
  <si>
    <t>江苏省盛百服饰大厦</t>
  </si>
  <si>
    <t>天福投资</t>
  </si>
  <si>
    <t>华诚财务公司江苏办</t>
  </si>
  <si>
    <t>江苏省糖无锡分公司</t>
  </si>
  <si>
    <t>五粮神投资</t>
  </si>
  <si>
    <t>电力集资</t>
  </si>
  <si>
    <t>江苏省糖东海分公司</t>
  </si>
  <si>
    <t>华商储备商品管理中心</t>
  </si>
  <si>
    <t>江苏天福酒业公司</t>
  </si>
  <si>
    <t>江苏苏糖烟酒有限公司</t>
  </si>
  <si>
    <t>金匙啤酒有限公司</t>
  </si>
  <si>
    <t>中丹销售公司</t>
  </si>
  <si>
    <t>江苏省糖扬州采供站</t>
  </si>
  <si>
    <r>
      <rPr>
        <sz val="10"/>
        <rFont val="宋体"/>
        <charset val="0"/>
      </rPr>
      <t>鸽铃酒家</t>
    </r>
    <r>
      <rPr>
        <sz val="10"/>
        <rFont val="Times New Roman"/>
        <charset val="0"/>
      </rPr>
      <t>(</t>
    </r>
    <r>
      <rPr>
        <sz val="10"/>
        <rFont val="宋体"/>
        <charset val="0"/>
      </rPr>
      <t>包先美</t>
    </r>
    <r>
      <rPr>
        <sz val="10"/>
        <rFont val="Times New Roman"/>
        <charset val="0"/>
      </rPr>
      <t>)</t>
    </r>
  </si>
  <si>
    <t>江苏省糖南通采供站</t>
  </si>
  <si>
    <t>江苏省仪征中惠物资公司</t>
  </si>
  <si>
    <t>江苏省文化艺术发展基金会</t>
  </si>
  <si>
    <t>江苏省糖汤沟经销部</t>
  </si>
  <si>
    <t>江苏省扬州啤酒厂</t>
  </si>
  <si>
    <t>江苏香妮食品有限公司</t>
  </si>
  <si>
    <t>南京市散装水泥办公室</t>
  </si>
  <si>
    <t>云南省耿马景戈工贸</t>
  </si>
  <si>
    <t>南京金城水电安装工程队</t>
  </si>
  <si>
    <t>南京市瑞元建筑配套装饰工程中心</t>
  </si>
  <si>
    <t>曹顺明</t>
  </si>
  <si>
    <t>广东省湛江市食糖批发市场</t>
  </si>
  <si>
    <t>汤宇苏</t>
  </si>
  <si>
    <t>储备糖户</t>
  </si>
  <si>
    <t>江苏苏糖调味品有限公司</t>
  </si>
  <si>
    <t>中国酒类商业协会</t>
  </si>
  <si>
    <t>南京康海建筑安装装饰工程公司</t>
  </si>
  <si>
    <t>南京市农行雨花支行</t>
  </si>
  <si>
    <t>蔡冬</t>
  </si>
  <si>
    <t>江苏省糖江阴分公司</t>
  </si>
  <si>
    <t>朱亚雄</t>
  </si>
  <si>
    <t>江苏省产品质量监督检验中心所</t>
  </si>
  <si>
    <t>南京苏台图文制作有限公司</t>
  </si>
  <si>
    <t>王平</t>
  </si>
  <si>
    <t>南京瑞元建筑配套装饰工程中心</t>
  </si>
  <si>
    <t>徐易</t>
  </si>
  <si>
    <t>王凤香</t>
  </si>
  <si>
    <t>江苏省人民医院</t>
  </si>
  <si>
    <t>四川省宜宾市五粮液供销公司</t>
  </si>
  <si>
    <t>南京市保险公司货运部</t>
  </si>
  <si>
    <t>大楼管委会</t>
  </si>
  <si>
    <t>四川省郸县糖烟酒公司</t>
  </si>
  <si>
    <t>江苏省仪征市人民法院</t>
  </si>
  <si>
    <t>顾瑞珩</t>
  </si>
  <si>
    <t>预借奖金</t>
  </si>
  <si>
    <t>诉讼费</t>
  </si>
  <si>
    <t>山西省太原市糖烟副食品采供站</t>
  </si>
  <si>
    <t>史舫莉</t>
  </si>
  <si>
    <t>司扬</t>
  </si>
  <si>
    <t>磁卡周转金</t>
  </si>
  <si>
    <t>张玉海</t>
  </si>
  <si>
    <t>陈燕清</t>
  </si>
  <si>
    <t>南京市白下区人民法院</t>
  </si>
  <si>
    <t>北京金脑信息咨询有限公司</t>
  </si>
  <si>
    <t>南京市鼓楼区法院</t>
  </si>
  <si>
    <t>中国副食流通协会</t>
  </si>
  <si>
    <t>曹武勇</t>
  </si>
  <si>
    <t>周斌</t>
  </si>
  <si>
    <t>南京市下关区宏大汽运</t>
  </si>
  <si>
    <t>南京市玄武区人民法院</t>
  </si>
  <si>
    <t>南京日报</t>
  </si>
  <si>
    <t>山东省烟台市龙大食品</t>
  </si>
  <si>
    <t>鼓楼区市政工程管理所</t>
  </si>
  <si>
    <t>江苏省有线电视台</t>
  </si>
  <si>
    <t>陈浩丰</t>
  </si>
  <si>
    <t>上海市康仕食品有限公司</t>
  </si>
  <si>
    <t>南京市山西路邮局</t>
  </si>
  <si>
    <t>广西省荔波食品有限公司</t>
  </si>
  <si>
    <t>双龙液化气</t>
  </si>
  <si>
    <t>山东省平邑</t>
  </si>
  <si>
    <t>中国北方食糖批发市场</t>
  </si>
  <si>
    <t>上新河邮局</t>
  </si>
  <si>
    <t>南京市室内装饰成套设备公司</t>
  </si>
  <si>
    <t>泸州老窖定货优惠券</t>
  </si>
  <si>
    <t>茆汉奇</t>
  </si>
  <si>
    <t>张骏</t>
  </si>
  <si>
    <t>中国工商企业咨询服务中心信息部</t>
  </si>
  <si>
    <t>北京天赐园食品公司</t>
  </si>
  <si>
    <t>烟草许可证</t>
  </si>
  <si>
    <t>省建行公积金回单柜</t>
  </si>
  <si>
    <t>统筹退休基金</t>
  </si>
  <si>
    <t>医疗保险</t>
  </si>
  <si>
    <t>失业保险基金</t>
  </si>
  <si>
    <t>大病医疗救助基金</t>
  </si>
  <si>
    <t>房屋维修</t>
  </si>
  <si>
    <t>高淳县宏利建筑安装工程公司</t>
  </si>
  <si>
    <t>北京大成（南京）律师事务所</t>
  </si>
  <si>
    <r>
      <rPr>
        <sz val="10"/>
        <rFont val="Times New Roman"/>
        <charset val="0"/>
      </rPr>
      <t>2021</t>
    </r>
    <r>
      <rPr>
        <sz val="10"/>
        <rFont val="宋体"/>
        <charset val="0"/>
      </rPr>
      <t>年</t>
    </r>
  </si>
  <si>
    <t>1年以内</t>
  </si>
  <si>
    <t>集团内部存款</t>
  </si>
  <si>
    <t>上海江苏大厦</t>
  </si>
  <si>
    <t>减：其他应收款坏账准备</t>
  </si>
  <si>
    <t>存货评估汇总表</t>
  </si>
  <si>
    <r>
      <rPr>
        <sz val="10"/>
        <rFont val="宋体"/>
        <charset val="0"/>
      </rPr>
      <t>表</t>
    </r>
    <r>
      <rPr>
        <sz val="10"/>
        <rFont val="Times New Roman"/>
        <charset val="0"/>
      </rPr>
      <t>3-8</t>
    </r>
  </si>
  <si>
    <r>
      <rPr>
        <sz val="10"/>
        <rFont val="Times New Roman"/>
        <charset val="0"/>
      </rPr>
      <t>增值率</t>
    </r>
    <r>
      <rPr>
        <sz val="10"/>
        <rFont val="Times New Roman"/>
        <charset val="0"/>
      </rPr>
      <t>%</t>
    </r>
  </si>
  <si>
    <t>3-8-1</t>
  </si>
  <si>
    <t>材料采购（在途物资）</t>
  </si>
  <si>
    <t>3-8-2</t>
  </si>
  <si>
    <t>原材料</t>
  </si>
  <si>
    <t>3-8-3</t>
  </si>
  <si>
    <t>在库周转材料</t>
  </si>
  <si>
    <t>3-8-4</t>
  </si>
  <si>
    <t>委托加工物资</t>
  </si>
  <si>
    <t>3-8-5</t>
  </si>
  <si>
    <t>产成品（库存商品）</t>
  </si>
  <si>
    <t>3-8-6</t>
  </si>
  <si>
    <t>在产品（自制半成品）</t>
  </si>
  <si>
    <t>3-8-7</t>
  </si>
  <si>
    <t>发出商品</t>
  </si>
  <si>
    <t>3-8-8</t>
  </si>
  <si>
    <t>低值易耗品</t>
  </si>
  <si>
    <t>减：存货跌价准备</t>
  </si>
  <si>
    <t>存货—材料采购（在途物资）评估明细表</t>
  </si>
  <si>
    <r>
      <rPr>
        <sz val="10"/>
        <rFont val="宋体"/>
        <charset val="0"/>
      </rPr>
      <t>表</t>
    </r>
    <r>
      <rPr>
        <sz val="10"/>
        <rFont val="Times New Roman"/>
        <charset val="0"/>
      </rPr>
      <t>3-8-1</t>
    </r>
  </si>
  <si>
    <t>名称及规格型号</t>
  </si>
  <si>
    <t>计量单位</t>
  </si>
  <si>
    <t>数量</t>
  </si>
  <si>
    <t>单价</t>
  </si>
  <si>
    <t>金额</t>
  </si>
  <si>
    <t>实际数量</t>
  </si>
  <si>
    <t>评估单价</t>
  </si>
  <si>
    <t>存货—原材料评估明细表</t>
  </si>
  <si>
    <r>
      <rPr>
        <sz val="10"/>
        <rFont val="宋体"/>
        <charset val="0"/>
      </rPr>
      <t>表</t>
    </r>
    <r>
      <rPr>
        <sz val="10"/>
        <rFont val="Times New Roman"/>
        <charset val="0"/>
      </rPr>
      <t>3-8-2</t>
    </r>
  </si>
  <si>
    <t>存放地点</t>
  </si>
  <si>
    <t>合计</t>
  </si>
  <si>
    <t>存货—在库周转材料评估明细表</t>
  </si>
  <si>
    <r>
      <rPr>
        <sz val="10"/>
        <rFont val="Times New Roman"/>
        <charset val="0"/>
      </rPr>
      <t xml:space="preserve"> </t>
    </r>
    <r>
      <rPr>
        <sz val="10"/>
        <rFont val="宋体"/>
        <charset val="0"/>
      </rPr>
      <t>表</t>
    </r>
    <r>
      <rPr>
        <sz val="10"/>
        <rFont val="Times New Roman"/>
        <charset val="0"/>
      </rPr>
      <t>3-8-3</t>
    </r>
  </si>
  <si>
    <t>存货—委托加工物资评估明细表</t>
  </si>
  <si>
    <r>
      <rPr>
        <sz val="10"/>
        <rFont val="宋体"/>
        <charset val="0"/>
      </rPr>
      <t>表</t>
    </r>
    <r>
      <rPr>
        <sz val="10"/>
        <rFont val="Times New Roman"/>
        <charset val="0"/>
      </rPr>
      <t>3-8-4</t>
    </r>
  </si>
  <si>
    <t>加工单位名称</t>
  </si>
  <si>
    <t>存货—产成品（库存商品、开发产品、农产品）评估明细表</t>
  </si>
  <si>
    <r>
      <rPr>
        <sz val="10"/>
        <rFont val="宋体"/>
        <charset val="0"/>
      </rPr>
      <t>表</t>
    </r>
    <r>
      <rPr>
        <sz val="10"/>
        <rFont val="Times New Roman"/>
        <charset val="0"/>
      </rPr>
      <t>3-8-5</t>
    </r>
  </si>
  <si>
    <t>名  称</t>
  </si>
  <si>
    <t>规格型号</t>
  </si>
  <si>
    <t>外币单价</t>
  </si>
  <si>
    <t>人民币单价</t>
  </si>
  <si>
    <t>汇率</t>
  </si>
  <si>
    <t>存货—在产品（自制半成品）评估明细表</t>
  </si>
  <si>
    <r>
      <rPr>
        <sz val="10"/>
        <rFont val="宋体"/>
        <charset val="0"/>
      </rPr>
      <t>表</t>
    </r>
    <r>
      <rPr>
        <sz val="10"/>
        <rFont val="Times New Roman"/>
        <charset val="0"/>
      </rPr>
      <t>3-8-6</t>
    </r>
  </si>
  <si>
    <t>存货—发出商品评估明细表</t>
  </si>
  <si>
    <r>
      <rPr>
        <sz val="10"/>
        <rFont val="宋体"/>
        <charset val="0"/>
      </rPr>
      <t>表</t>
    </r>
    <r>
      <rPr>
        <sz val="10"/>
        <rFont val="Times New Roman"/>
        <charset val="0"/>
      </rPr>
      <t>3-8-7</t>
    </r>
  </si>
  <si>
    <t>商品名称</t>
  </si>
  <si>
    <t>对方单位名称</t>
  </si>
  <si>
    <t>存货—低值易耗品评估明细表</t>
  </si>
  <si>
    <r>
      <rPr>
        <sz val="10"/>
        <rFont val="宋体"/>
        <charset val="0"/>
      </rPr>
      <t>表</t>
    </r>
    <r>
      <rPr>
        <sz val="10"/>
        <rFont val="Times New Roman"/>
        <charset val="0"/>
      </rPr>
      <t>3-8-8</t>
    </r>
  </si>
  <si>
    <t>单位</t>
  </si>
  <si>
    <t>账面价值（摊余价值）</t>
  </si>
  <si>
    <t>评估原价</t>
  </si>
  <si>
    <r>
      <rPr>
        <sz val="10"/>
        <rFont val="宋体"/>
        <charset val="134"/>
      </rPr>
      <t>成新率</t>
    </r>
    <r>
      <rPr>
        <sz val="10"/>
        <rFont val="Times New Roman"/>
        <charset val="0"/>
      </rPr>
      <t>%</t>
    </r>
  </si>
  <si>
    <t>一年内到期的非流动资产评估明细表</t>
  </si>
  <si>
    <r>
      <rPr>
        <sz val="10"/>
        <rFont val="宋体"/>
        <charset val="134"/>
      </rPr>
      <t>表</t>
    </r>
    <r>
      <rPr>
        <sz val="10"/>
        <rFont val="Times New Roman"/>
        <charset val="0"/>
      </rPr>
      <t>3-10</t>
    </r>
  </si>
  <si>
    <t>项目及内容</t>
  </si>
  <si>
    <t>结算内容</t>
  </si>
  <si>
    <t>其他流动资产评估明细表</t>
  </si>
  <si>
    <r>
      <rPr>
        <sz val="10"/>
        <rFont val="宋体"/>
        <charset val="134"/>
      </rPr>
      <t>表</t>
    </r>
    <r>
      <rPr>
        <sz val="10"/>
        <rFont val="Times New Roman"/>
        <charset val="0"/>
      </rPr>
      <t>3-11</t>
    </r>
  </si>
  <si>
    <t>已交增值税</t>
  </si>
  <si>
    <r>
      <rPr>
        <sz val="10"/>
        <rFont val="Times New Roman"/>
        <charset val="134"/>
      </rPr>
      <t>2018</t>
    </r>
    <r>
      <rPr>
        <sz val="10"/>
        <rFont val="宋体"/>
        <charset val="134"/>
      </rPr>
      <t>年</t>
    </r>
  </si>
  <si>
    <t>应交税费负数重分类</t>
  </si>
  <si>
    <t>已交消费税</t>
  </si>
  <si>
    <t>已交企业所得税</t>
  </si>
  <si>
    <r>
      <rPr>
        <sz val="10"/>
        <rFont val="Times New Roman"/>
        <charset val="134"/>
      </rPr>
      <t>2012</t>
    </r>
    <r>
      <rPr>
        <sz val="10"/>
        <rFont val="宋体"/>
        <charset val="134"/>
      </rPr>
      <t>年以前</t>
    </r>
  </si>
  <si>
    <t>已代扣代缴个人所得税</t>
  </si>
  <si>
    <r>
      <rPr>
        <sz val="10"/>
        <rFont val="Times New Roman"/>
        <charset val="134"/>
      </rPr>
      <t>2020</t>
    </r>
    <r>
      <rPr>
        <sz val="10"/>
        <rFont val="宋体"/>
        <charset val="134"/>
      </rPr>
      <t>年</t>
    </r>
  </si>
  <si>
    <t>非流动资产评估汇总表</t>
  </si>
  <si>
    <r>
      <rPr>
        <sz val="10"/>
        <rFont val="宋体"/>
        <charset val="134"/>
      </rPr>
      <t>表</t>
    </r>
    <r>
      <rPr>
        <sz val="10"/>
        <rFont val="Times New Roman"/>
        <charset val="0"/>
      </rPr>
      <t>4</t>
    </r>
  </si>
  <si>
    <t>4-1</t>
  </si>
  <si>
    <t>4-2</t>
  </si>
  <si>
    <t>4-3</t>
  </si>
  <si>
    <t>4-4</t>
  </si>
  <si>
    <t>4-5</t>
  </si>
  <si>
    <t>4-6</t>
  </si>
  <si>
    <t>4-7</t>
  </si>
  <si>
    <t>4-8</t>
  </si>
  <si>
    <t>4-9</t>
  </si>
  <si>
    <t>4-10</t>
  </si>
  <si>
    <t>4-11</t>
  </si>
  <si>
    <t>4-12</t>
  </si>
  <si>
    <t>4-13</t>
  </si>
  <si>
    <t>4-14</t>
  </si>
  <si>
    <t>4-15</t>
  </si>
  <si>
    <t>可供出售金融资产评估汇总表</t>
  </si>
  <si>
    <r>
      <rPr>
        <sz val="10"/>
        <rFont val="宋体"/>
        <charset val="134"/>
      </rPr>
      <t>表</t>
    </r>
    <r>
      <rPr>
        <sz val="10"/>
        <rFont val="Times New Roman"/>
        <charset val="0"/>
      </rPr>
      <t>4-1</t>
    </r>
  </si>
  <si>
    <t>4-1-1</t>
  </si>
  <si>
    <t>可供出售金融资产-股票投资</t>
  </si>
  <si>
    <t>4-1-2</t>
  </si>
  <si>
    <t>可供出售金融资产-债券投资</t>
  </si>
  <si>
    <t>4-1-3</t>
  </si>
  <si>
    <t>可供出售金融资产-其他投资</t>
  </si>
  <si>
    <t>可供出售金融资产—股票投资评估明细表</t>
  </si>
  <si>
    <r>
      <rPr>
        <sz val="10"/>
        <rFont val="宋体"/>
        <charset val="134"/>
      </rPr>
      <t>表</t>
    </r>
    <r>
      <rPr>
        <sz val="10"/>
        <rFont val="Times New Roman"/>
        <charset val="0"/>
      </rPr>
      <t>4-1-1</t>
    </r>
  </si>
  <si>
    <t>股票性质</t>
  </si>
  <si>
    <t>基准日市价</t>
  </si>
  <si>
    <t>取得成本</t>
  </si>
  <si>
    <t>合    计</t>
  </si>
  <si>
    <t>减：减值准备</t>
  </si>
  <si>
    <t>可供出售金融资产—债券投资评估明细表</t>
  </si>
  <si>
    <r>
      <rPr>
        <sz val="10"/>
        <rFont val="Times New Roman"/>
        <charset val="0"/>
      </rPr>
      <t xml:space="preserve"> </t>
    </r>
    <r>
      <rPr>
        <sz val="10"/>
        <rFont val="宋体"/>
        <charset val="134"/>
      </rPr>
      <t>表</t>
    </r>
    <r>
      <rPr>
        <sz val="10"/>
        <rFont val="Times New Roman"/>
        <charset val="0"/>
      </rPr>
      <t>4-1-2</t>
    </r>
  </si>
  <si>
    <t>债券种类</t>
  </si>
  <si>
    <t>到期日</t>
  </si>
  <si>
    <t>成本（面值）</t>
  </si>
  <si>
    <t>可供出售金融资产—其他投资评估明细表</t>
  </si>
  <si>
    <r>
      <rPr>
        <sz val="10"/>
        <rFont val="宋体"/>
        <charset val="134"/>
      </rPr>
      <t>表</t>
    </r>
    <r>
      <rPr>
        <sz val="10"/>
        <rFont val="Times New Roman"/>
        <charset val="0"/>
      </rPr>
      <t>4-1-3</t>
    </r>
  </si>
  <si>
    <t>持股比例</t>
  </si>
  <si>
    <t>基准日被投资单位净资产</t>
  </si>
  <si>
    <t>北京中糖酒类有限责任公司</t>
  </si>
  <si>
    <t>持有至到期投资评估明细表</t>
  </si>
  <si>
    <r>
      <rPr>
        <sz val="10"/>
        <rFont val="宋体"/>
        <charset val="134"/>
      </rPr>
      <t>表</t>
    </r>
    <r>
      <rPr>
        <sz val="10"/>
        <rFont val="Times New Roman"/>
        <charset val="0"/>
      </rPr>
      <t>4-2</t>
    </r>
  </si>
  <si>
    <t>投资类别</t>
  </si>
  <si>
    <t>投资成本</t>
  </si>
  <si>
    <t>减：持有至到期投资减值准备</t>
  </si>
  <si>
    <t>长期应收款评估明细表</t>
  </si>
  <si>
    <r>
      <rPr>
        <sz val="10"/>
        <rFont val="宋体"/>
        <charset val="134"/>
      </rPr>
      <t>表</t>
    </r>
    <r>
      <rPr>
        <sz val="10"/>
        <rFont val="Times New Roman"/>
        <charset val="0"/>
      </rPr>
      <t>4-3</t>
    </r>
  </si>
  <si>
    <r>
      <rPr>
        <sz val="10"/>
        <rFont val="宋体"/>
        <charset val="134"/>
      </rPr>
      <t>欠款单位名称（结算对象</t>
    </r>
    <r>
      <rPr>
        <sz val="10"/>
        <rFont val="Times New Roman"/>
        <charset val="0"/>
      </rPr>
      <t>)</t>
    </r>
  </si>
  <si>
    <t>减：长期应收款坏账准备</t>
  </si>
  <si>
    <t>长期股权投资评估明细表</t>
  </si>
  <si>
    <r>
      <rPr>
        <sz val="10"/>
        <rFont val="宋体"/>
        <charset val="134"/>
      </rPr>
      <t>表</t>
    </r>
    <r>
      <rPr>
        <sz val="10"/>
        <rFont val="Times New Roman"/>
        <charset val="0"/>
      </rPr>
      <t>4-4</t>
    </r>
  </si>
  <si>
    <t>协议投资期限</t>
  </si>
  <si>
    <r>
      <rPr>
        <b/>
        <sz val="10"/>
        <rFont val="宋体"/>
        <charset val="134"/>
      </rPr>
      <t>持股比例（</t>
    </r>
    <r>
      <rPr>
        <b/>
        <sz val="10"/>
        <rFont val="Times New Roman"/>
        <charset val="0"/>
      </rPr>
      <t>%</t>
    </r>
    <r>
      <rPr>
        <b/>
        <sz val="10"/>
        <rFont val="宋体"/>
        <charset val="134"/>
      </rPr>
      <t>）</t>
    </r>
  </si>
  <si>
    <r>
      <rPr>
        <sz val="11"/>
        <color theme="1"/>
        <rFont val="Times New Roman"/>
        <charset val="134"/>
      </rPr>
      <t>2003</t>
    </r>
    <r>
      <rPr>
        <sz val="11"/>
        <color theme="1"/>
        <rFont val="宋体"/>
        <charset val="134"/>
      </rPr>
      <t>年以前已被处置</t>
    </r>
  </si>
  <si>
    <t>南京天宇新股份有限公司</t>
  </si>
  <si>
    <t>已注销</t>
  </si>
  <si>
    <t>正在办理注销手续</t>
  </si>
  <si>
    <t>宿迁好捷利食品公司</t>
  </si>
  <si>
    <t>未查询到信息</t>
  </si>
  <si>
    <t>江苏省糖烟酒总公司中丹销售公司</t>
  </si>
  <si>
    <t>江苏五粮神酒业发展有限公司</t>
  </si>
  <si>
    <t>江苏省康力鸽业有限公司</t>
  </si>
  <si>
    <t>江苏佳惠连锁超市商店</t>
  </si>
  <si>
    <t>江苏天久计算机软件工程有限责任公司</t>
  </si>
  <si>
    <t>江苏省糖烟酒总公司浦东分公司</t>
  </si>
  <si>
    <t>江苏省糖烟酒总公司上海分公司</t>
  </si>
  <si>
    <t>江苏苏糖贸易发展有限公司</t>
  </si>
  <si>
    <t>已转让</t>
  </si>
  <si>
    <t>江苏鸽铃酒家</t>
  </si>
  <si>
    <t>存续，不经营，无实际控制权</t>
  </si>
  <si>
    <t>江苏省商业发展有限公司</t>
  </si>
  <si>
    <t>减：长期股权投资减值准备</t>
  </si>
  <si>
    <t>投资性房地产——房屋评估明细表</t>
  </si>
  <si>
    <t>（采用成本模式计量）</t>
  </si>
  <si>
    <r>
      <rPr>
        <sz val="10"/>
        <rFont val="宋体"/>
        <charset val="134"/>
      </rPr>
      <t>表</t>
    </r>
    <r>
      <rPr>
        <sz val="10"/>
        <rFont val="Times New Roman"/>
        <charset val="0"/>
      </rPr>
      <t>4-5</t>
    </r>
  </si>
  <si>
    <t>权证编号</t>
  </si>
  <si>
    <t>房屋名称</t>
  </si>
  <si>
    <t>来源（外购、自建、自用转入、存货转入等）</t>
  </si>
  <si>
    <t>结构</t>
  </si>
  <si>
    <t>建成
年月</t>
  </si>
  <si>
    <r>
      <rPr>
        <sz val="10"/>
        <rFont val="宋体"/>
        <charset val="134"/>
      </rPr>
      <t>建筑</t>
    </r>
    <r>
      <rPr>
        <sz val="10"/>
        <rFont val="宋体"/>
        <charset val="134"/>
      </rPr>
      <t>面积</t>
    </r>
  </si>
  <si>
    <r>
      <rPr>
        <sz val="10"/>
        <rFont val="宋体"/>
        <charset val="134"/>
      </rPr>
      <t>成本单价</t>
    </r>
    <r>
      <rPr>
        <sz val="10"/>
        <rFont val="Times New Roman"/>
        <charset val="0"/>
      </rPr>
      <t>(</t>
    </r>
    <r>
      <rPr>
        <sz val="10"/>
        <rFont val="宋体"/>
        <charset val="134"/>
      </rPr>
      <t>元</t>
    </r>
    <r>
      <rPr>
        <sz val="10"/>
        <rFont val="Times New Roman"/>
        <charset val="0"/>
      </rPr>
      <t>/m</t>
    </r>
    <r>
      <rPr>
        <vertAlign val="superscript"/>
        <sz val="10"/>
        <rFont val="Times New Roman"/>
        <charset val="0"/>
      </rPr>
      <t>2</t>
    </r>
    <r>
      <rPr>
        <sz val="10"/>
        <rFont val="Times New Roman"/>
        <charset val="0"/>
      </rPr>
      <t>)</t>
    </r>
  </si>
  <si>
    <r>
      <rPr>
        <sz val="10"/>
        <rFont val="宋体"/>
        <charset val="134"/>
      </rPr>
      <t>评估单价</t>
    </r>
    <r>
      <rPr>
        <sz val="10"/>
        <rFont val="Times New Roman"/>
        <charset val="0"/>
      </rPr>
      <t>(</t>
    </r>
    <r>
      <rPr>
        <sz val="10"/>
        <rFont val="宋体"/>
        <charset val="134"/>
      </rPr>
      <t>元</t>
    </r>
    <r>
      <rPr>
        <sz val="10"/>
        <rFont val="Times New Roman"/>
        <charset val="0"/>
      </rPr>
      <t>/m</t>
    </r>
    <r>
      <rPr>
        <vertAlign val="superscript"/>
        <sz val="10"/>
        <rFont val="Times New Roman"/>
        <charset val="0"/>
      </rPr>
      <t>2</t>
    </r>
    <r>
      <rPr>
        <sz val="10"/>
        <rFont val="Times New Roman"/>
        <charset val="0"/>
      </rPr>
      <t>)</t>
    </r>
  </si>
  <si>
    <t>原值</t>
  </si>
  <si>
    <t>净值</t>
  </si>
  <si>
    <t>减：投资性房地产减值准备</t>
  </si>
  <si>
    <t>（采用公允价值模式计量）</t>
  </si>
  <si>
    <r>
      <rPr>
        <sz val="10"/>
        <rFont val="宋体"/>
        <charset val="134"/>
      </rPr>
      <t>建筑</t>
    </r>
    <r>
      <rPr>
        <sz val="10"/>
        <rFont val="Times New Roman"/>
        <charset val="0"/>
      </rPr>
      <t xml:space="preserve">          </t>
    </r>
    <r>
      <rPr>
        <sz val="10"/>
        <rFont val="宋体"/>
        <charset val="134"/>
      </rPr>
      <t>面积</t>
    </r>
  </si>
  <si>
    <t>原始入帐价值    （转入日公允价值）</t>
  </si>
  <si>
    <t>现场勘察简单记录</t>
  </si>
  <si>
    <t>证载权利人</t>
  </si>
  <si>
    <t>投资性房地产——土地使用权评估明细表</t>
  </si>
  <si>
    <t>土地权证编号</t>
  </si>
  <si>
    <t>宗地名称</t>
  </si>
  <si>
    <t>土地位置</t>
  </si>
  <si>
    <t>取得日期</t>
  </si>
  <si>
    <t>用地性质</t>
  </si>
  <si>
    <t>土地用途</t>
  </si>
  <si>
    <t>准用年限</t>
  </si>
  <si>
    <t>开发程度</t>
  </si>
  <si>
    <r>
      <rPr>
        <sz val="10"/>
        <rFont val="宋体"/>
        <charset val="134"/>
      </rPr>
      <t>面积</t>
    </r>
    <r>
      <rPr>
        <sz val="10"/>
        <rFont val="Times New Roman"/>
        <charset val="0"/>
      </rPr>
      <t>(m</t>
    </r>
    <r>
      <rPr>
        <vertAlign val="superscript"/>
        <sz val="10"/>
        <rFont val="Times New Roman"/>
        <charset val="0"/>
      </rPr>
      <t>2</t>
    </r>
    <r>
      <rPr>
        <sz val="10"/>
        <rFont val="Times New Roman"/>
        <charset val="0"/>
      </rPr>
      <t>)</t>
    </r>
  </si>
  <si>
    <t>原始入账价值</t>
  </si>
  <si>
    <t>原始入账价值（转入日公允价值）</t>
  </si>
  <si>
    <r>
      <rPr>
        <sz val="10"/>
        <rFont val="宋体"/>
        <charset val="134"/>
      </rPr>
      <t>合</t>
    </r>
    <r>
      <rPr>
        <sz val="10"/>
        <rFont val="Times New Roman"/>
        <charset val="0"/>
      </rPr>
      <t xml:space="preserve">         </t>
    </r>
    <r>
      <rPr>
        <sz val="10"/>
        <rFont val="宋体"/>
        <charset val="134"/>
      </rPr>
      <t>计</t>
    </r>
  </si>
  <si>
    <t>固定资产评估汇总表</t>
  </si>
  <si>
    <r>
      <rPr>
        <sz val="10"/>
        <rFont val="宋体"/>
        <charset val="134"/>
      </rPr>
      <t>表</t>
    </r>
    <r>
      <rPr>
        <sz val="10"/>
        <rFont val="Times New Roman"/>
        <charset val="0"/>
      </rPr>
      <t>4-6</t>
    </r>
  </si>
  <si>
    <t>增值额</t>
  </si>
  <si>
    <t>房屋建筑物类合计</t>
  </si>
  <si>
    <t>4-6-1</t>
  </si>
  <si>
    <t>固定资产—房屋建筑物</t>
  </si>
  <si>
    <t>4-6-2</t>
  </si>
  <si>
    <t>固定资产—构筑物及其他辅助设施</t>
  </si>
  <si>
    <t>4-6-3</t>
  </si>
  <si>
    <t>固定资产—管道及沟槽</t>
  </si>
  <si>
    <t>设备类合计</t>
  </si>
  <si>
    <t>4-6-4</t>
  </si>
  <si>
    <t>固定资产—机器设备</t>
  </si>
  <si>
    <t>4-6-5</t>
  </si>
  <si>
    <t>固定资产—运输设备</t>
  </si>
  <si>
    <t>4-6-6</t>
  </si>
  <si>
    <t>固定资产—电子设备</t>
  </si>
  <si>
    <t>4-6-7</t>
  </si>
  <si>
    <t>固定资产—其他设备</t>
  </si>
  <si>
    <t>固定资产合计</t>
  </si>
  <si>
    <t>减：固定资产减值准备</t>
  </si>
  <si>
    <t>固定资产—房屋建筑物评估明细表</t>
  </si>
  <si>
    <r>
      <rPr>
        <sz val="10"/>
        <rFont val="宋体"/>
        <charset val="134"/>
      </rPr>
      <t>表</t>
    </r>
    <r>
      <rPr>
        <sz val="10"/>
        <rFont val="Times New Roman"/>
        <charset val="0"/>
      </rPr>
      <t>4-6-1</t>
    </r>
  </si>
  <si>
    <t>建筑物名称</t>
  </si>
  <si>
    <r>
      <rPr>
        <b/>
        <sz val="10"/>
        <rFont val="宋体"/>
        <charset val="134"/>
      </rPr>
      <t>建筑面积（</t>
    </r>
    <r>
      <rPr>
        <b/>
        <sz val="10"/>
        <rFont val="SimSun"/>
        <charset val="134"/>
      </rPr>
      <t>㎡</t>
    </r>
    <r>
      <rPr>
        <b/>
        <sz val="10"/>
        <rFont val="宋体"/>
        <charset val="134"/>
      </rPr>
      <t>）</t>
    </r>
  </si>
  <si>
    <r>
      <rPr>
        <b/>
        <sz val="10"/>
        <rFont val="宋体"/>
        <charset val="134"/>
      </rPr>
      <t>成本单价</t>
    </r>
    <r>
      <rPr>
        <b/>
        <sz val="10"/>
        <rFont val="Times New Roman"/>
        <charset val="0"/>
      </rPr>
      <t>(</t>
    </r>
    <r>
      <rPr>
        <b/>
        <sz val="10"/>
        <rFont val="宋体"/>
        <charset val="134"/>
      </rPr>
      <t>元</t>
    </r>
    <r>
      <rPr>
        <b/>
        <sz val="10"/>
        <rFont val="Times New Roman"/>
        <charset val="0"/>
      </rPr>
      <t>/m</t>
    </r>
    <r>
      <rPr>
        <b/>
        <vertAlign val="superscript"/>
        <sz val="10"/>
        <rFont val="Times New Roman"/>
        <charset val="0"/>
      </rPr>
      <t>2</t>
    </r>
    <r>
      <rPr>
        <b/>
        <sz val="10"/>
        <rFont val="Times New Roman"/>
        <charset val="0"/>
      </rPr>
      <t>)</t>
    </r>
  </si>
  <si>
    <r>
      <rPr>
        <b/>
        <sz val="10"/>
        <rFont val="宋体"/>
        <charset val="134"/>
      </rPr>
      <t>评估单价</t>
    </r>
    <r>
      <rPr>
        <b/>
        <sz val="10"/>
        <rFont val="Times New Roman"/>
        <charset val="0"/>
      </rPr>
      <t>(</t>
    </r>
    <r>
      <rPr>
        <b/>
        <sz val="10"/>
        <rFont val="宋体"/>
        <charset val="134"/>
      </rPr>
      <t>元</t>
    </r>
    <r>
      <rPr>
        <b/>
        <sz val="10"/>
        <rFont val="Times New Roman"/>
        <charset val="0"/>
      </rPr>
      <t>/m</t>
    </r>
    <r>
      <rPr>
        <b/>
        <vertAlign val="superscript"/>
        <sz val="10"/>
        <rFont val="Times New Roman"/>
        <charset val="0"/>
      </rPr>
      <t>2</t>
    </r>
    <r>
      <rPr>
        <b/>
        <sz val="10"/>
        <rFont val="Times New Roman"/>
        <charset val="0"/>
      </rPr>
      <t>)</t>
    </r>
  </si>
  <si>
    <t>成新率</t>
  </si>
  <si>
    <t>海口市房权证海房字第HK247651号</t>
  </si>
  <si>
    <r>
      <rPr>
        <sz val="10"/>
        <rFont val="宋体"/>
        <charset val="134"/>
      </rPr>
      <t>海口市椰林路</t>
    </r>
    <r>
      <rPr>
        <sz val="10"/>
        <rFont val="Times New Roman"/>
        <charset val="134"/>
      </rPr>
      <t>9</t>
    </r>
    <r>
      <rPr>
        <sz val="10"/>
        <rFont val="宋体"/>
        <charset val="134"/>
      </rPr>
      <t>号新安大厦</t>
    </r>
    <r>
      <rPr>
        <sz val="10"/>
        <rFont val="Times New Roman"/>
        <charset val="134"/>
      </rPr>
      <t>A</t>
    </r>
    <r>
      <rPr>
        <sz val="10"/>
        <rFont val="宋体"/>
        <charset val="134"/>
      </rPr>
      <t>座</t>
    </r>
    <r>
      <rPr>
        <sz val="10"/>
        <rFont val="Times New Roman"/>
        <charset val="134"/>
      </rPr>
      <t>202</t>
    </r>
    <r>
      <rPr>
        <sz val="10"/>
        <rFont val="宋体"/>
        <charset val="134"/>
      </rPr>
      <t>房</t>
    </r>
  </si>
  <si>
    <t>住宅</t>
  </si>
  <si>
    <t>钢混</t>
  </si>
  <si>
    <r>
      <rPr>
        <sz val="10"/>
        <rFont val="Times New Roman"/>
        <charset val="0"/>
      </rPr>
      <t>1999</t>
    </r>
    <r>
      <rPr>
        <sz val="10"/>
        <rFont val="宋体"/>
        <charset val="0"/>
      </rPr>
      <t>年</t>
    </r>
  </si>
  <si>
    <t>海口市房权证海房字第HK247654号</t>
  </si>
  <si>
    <r>
      <rPr>
        <sz val="10"/>
        <rFont val="宋体"/>
        <charset val="134"/>
      </rPr>
      <t>海口市椰林路</t>
    </r>
    <r>
      <rPr>
        <sz val="10"/>
        <rFont val="Times New Roman"/>
        <charset val="134"/>
      </rPr>
      <t>9</t>
    </r>
    <r>
      <rPr>
        <sz val="10"/>
        <rFont val="宋体"/>
        <charset val="134"/>
      </rPr>
      <t>号新安大厦</t>
    </r>
    <r>
      <rPr>
        <sz val="10"/>
        <rFont val="Times New Roman"/>
        <charset val="134"/>
      </rPr>
      <t>A</t>
    </r>
    <r>
      <rPr>
        <sz val="10"/>
        <rFont val="宋体"/>
        <charset val="134"/>
      </rPr>
      <t>座</t>
    </r>
    <r>
      <rPr>
        <sz val="10"/>
        <rFont val="Times New Roman"/>
        <charset val="134"/>
      </rPr>
      <t>206</t>
    </r>
    <r>
      <rPr>
        <sz val="10"/>
        <rFont val="宋体"/>
        <charset val="134"/>
      </rPr>
      <t>房</t>
    </r>
  </si>
  <si>
    <r>
      <rPr>
        <sz val="10"/>
        <rFont val="宋体"/>
        <charset val="134"/>
      </rPr>
      <t>南京新城科技园</t>
    </r>
    <r>
      <rPr>
        <sz val="10"/>
        <rFont val="Times New Roman"/>
        <charset val="134"/>
      </rPr>
      <t>4B</t>
    </r>
    <r>
      <rPr>
        <sz val="10"/>
        <rFont val="宋体"/>
        <charset val="134"/>
      </rPr>
      <t>栋第</t>
    </r>
    <r>
      <rPr>
        <sz val="10"/>
        <rFont val="Times New Roman"/>
        <charset val="134"/>
      </rPr>
      <t>3</t>
    </r>
    <r>
      <rPr>
        <sz val="10"/>
        <rFont val="宋体"/>
        <charset val="134"/>
      </rPr>
      <t>层</t>
    </r>
  </si>
  <si>
    <t>办公</t>
  </si>
  <si>
    <r>
      <rPr>
        <sz val="10"/>
        <rFont val="Times New Roman"/>
        <charset val="0"/>
      </rPr>
      <t>2016</t>
    </r>
    <r>
      <rPr>
        <sz val="10"/>
        <rFont val="宋体"/>
        <charset val="0"/>
      </rPr>
      <t>年</t>
    </r>
  </si>
  <si>
    <r>
      <rPr>
        <sz val="10"/>
        <rFont val="宋体"/>
        <charset val="0"/>
      </rPr>
      <t>南京新城科技园</t>
    </r>
    <r>
      <rPr>
        <sz val="10"/>
        <rFont val="Times New Roman"/>
        <charset val="0"/>
      </rPr>
      <t>4B</t>
    </r>
    <r>
      <rPr>
        <sz val="10"/>
        <rFont val="宋体"/>
        <charset val="0"/>
      </rPr>
      <t>栋第</t>
    </r>
    <r>
      <rPr>
        <sz val="10"/>
        <rFont val="Times New Roman"/>
        <charset val="0"/>
      </rPr>
      <t>4</t>
    </r>
    <r>
      <rPr>
        <sz val="10"/>
        <rFont val="宋体"/>
        <charset val="0"/>
      </rPr>
      <t>层</t>
    </r>
  </si>
  <si>
    <r>
      <rPr>
        <sz val="10"/>
        <rFont val="宋体"/>
        <charset val="0"/>
      </rPr>
      <t>南京新城科技园</t>
    </r>
    <r>
      <rPr>
        <sz val="10"/>
        <rFont val="Times New Roman"/>
        <charset val="0"/>
      </rPr>
      <t>4B</t>
    </r>
    <r>
      <rPr>
        <sz val="10"/>
        <rFont val="宋体"/>
        <charset val="0"/>
      </rPr>
      <t>栋第</t>
    </r>
    <r>
      <rPr>
        <sz val="10"/>
        <rFont val="Times New Roman"/>
        <charset val="0"/>
      </rPr>
      <t>5</t>
    </r>
    <r>
      <rPr>
        <sz val="10"/>
        <rFont val="宋体"/>
        <charset val="0"/>
      </rPr>
      <t>层</t>
    </r>
  </si>
  <si>
    <r>
      <rPr>
        <sz val="10"/>
        <rFont val="宋体"/>
        <charset val="0"/>
      </rPr>
      <t>南京新城科技园</t>
    </r>
    <r>
      <rPr>
        <sz val="10"/>
        <rFont val="Times New Roman"/>
        <charset val="0"/>
      </rPr>
      <t>4B</t>
    </r>
    <r>
      <rPr>
        <sz val="10"/>
        <rFont val="宋体"/>
        <charset val="0"/>
      </rPr>
      <t>栋第</t>
    </r>
    <r>
      <rPr>
        <sz val="10"/>
        <rFont val="Times New Roman"/>
        <charset val="0"/>
      </rPr>
      <t>6</t>
    </r>
    <r>
      <rPr>
        <sz val="10"/>
        <rFont val="宋体"/>
        <charset val="0"/>
      </rPr>
      <t>层</t>
    </r>
  </si>
  <si>
    <r>
      <rPr>
        <sz val="10"/>
        <rFont val="宋体"/>
        <charset val="0"/>
      </rPr>
      <t>南京新城科技园</t>
    </r>
    <r>
      <rPr>
        <sz val="10"/>
        <rFont val="Times New Roman"/>
        <charset val="0"/>
      </rPr>
      <t>4B</t>
    </r>
    <r>
      <rPr>
        <sz val="10"/>
        <rFont val="宋体"/>
        <charset val="0"/>
      </rPr>
      <t>栋第</t>
    </r>
    <r>
      <rPr>
        <sz val="10"/>
        <rFont val="Times New Roman"/>
        <charset val="0"/>
      </rPr>
      <t>7</t>
    </r>
    <r>
      <rPr>
        <sz val="10"/>
        <rFont val="宋体"/>
        <charset val="0"/>
      </rPr>
      <t>层</t>
    </r>
  </si>
  <si>
    <r>
      <rPr>
        <sz val="10"/>
        <rFont val="宋体"/>
        <charset val="0"/>
      </rPr>
      <t>南京新城科技园</t>
    </r>
    <r>
      <rPr>
        <sz val="10"/>
        <rFont val="Times New Roman"/>
        <charset val="0"/>
      </rPr>
      <t>4B</t>
    </r>
    <r>
      <rPr>
        <sz val="10"/>
        <rFont val="宋体"/>
        <charset val="0"/>
      </rPr>
      <t>栋第</t>
    </r>
    <r>
      <rPr>
        <sz val="10"/>
        <rFont val="Times New Roman"/>
        <charset val="0"/>
      </rPr>
      <t>8</t>
    </r>
    <r>
      <rPr>
        <sz val="10"/>
        <rFont val="宋体"/>
        <charset val="0"/>
      </rPr>
      <t>层</t>
    </r>
  </si>
  <si>
    <r>
      <rPr>
        <sz val="10"/>
        <rFont val="宋体"/>
        <charset val="0"/>
      </rPr>
      <t>地下负二层车位</t>
    </r>
    <r>
      <rPr>
        <sz val="10"/>
        <rFont val="Times New Roman"/>
        <charset val="0"/>
      </rPr>
      <t>80</t>
    </r>
    <r>
      <rPr>
        <sz val="10"/>
        <rFont val="宋体"/>
        <charset val="0"/>
      </rPr>
      <t>个</t>
    </r>
  </si>
  <si>
    <t>车位</t>
  </si>
  <si>
    <t>减：房屋建筑物减值准备</t>
  </si>
  <si>
    <t>固定资产—构筑物及其他辅助设施评估明细表</t>
  </si>
  <si>
    <r>
      <rPr>
        <sz val="10"/>
        <rFont val="宋体"/>
        <charset val="134"/>
      </rPr>
      <t>表</t>
    </r>
    <r>
      <rPr>
        <sz val="10"/>
        <rFont val="Times New Roman"/>
        <charset val="0"/>
      </rPr>
      <t>4-6-2</t>
    </r>
  </si>
  <si>
    <r>
      <rPr>
        <sz val="10"/>
        <rFont val="Times New Roman"/>
        <charset val="0"/>
      </rPr>
      <t xml:space="preserve"> </t>
    </r>
    <r>
      <rPr>
        <sz val="10"/>
        <rFont val="宋体"/>
        <charset val="134"/>
      </rPr>
      <t>名称</t>
    </r>
  </si>
  <si>
    <r>
      <rPr>
        <sz val="10"/>
        <rFont val="宋体"/>
        <charset val="134"/>
      </rPr>
      <t xml:space="preserve">长度
</t>
    </r>
    <r>
      <rPr>
        <sz val="10"/>
        <rFont val="Times New Roman"/>
        <charset val="0"/>
      </rPr>
      <t>(m)</t>
    </r>
  </si>
  <si>
    <r>
      <rPr>
        <sz val="10"/>
        <rFont val="宋体"/>
        <charset val="134"/>
      </rPr>
      <t xml:space="preserve">宽度
</t>
    </r>
    <r>
      <rPr>
        <sz val="10"/>
        <rFont val="Times New Roman"/>
        <charset val="0"/>
      </rPr>
      <t>(m)</t>
    </r>
  </si>
  <si>
    <t>减：构筑物及其他辅助设施减值准备</t>
  </si>
  <si>
    <t>固定资产—管道和沟槽评估明细表</t>
  </si>
  <si>
    <r>
      <rPr>
        <sz val="10"/>
        <rFont val="宋体"/>
        <charset val="134"/>
      </rPr>
      <t>表</t>
    </r>
    <r>
      <rPr>
        <sz val="10"/>
        <rFont val="Times New Roman"/>
        <charset val="0"/>
      </rPr>
      <t>4-6-3</t>
    </r>
  </si>
  <si>
    <r>
      <rPr>
        <sz val="10"/>
        <rFont val="宋体"/>
        <charset val="134"/>
      </rPr>
      <t xml:space="preserve">漕深
</t>
    </r>
    <r>
      <rPr>
        <sz val="10"/>
        <rFont val="Times New Roman"/>
        <charset val="0"/>
      </rPr>
      <t>(m)</t>
    </r>
  </si>
  <si>
    <r>
      <rPr>
        <sz val="10"/>
        <rFont val="宋体"/>
        <charset val="134"/>
      </rPr>
      <t>沟宽</t>
    </r>
    <r>
      <rPr>
        <sz val="10"/>
        <rFont val="Times New Roman"/>
        <charset val="0"/>
      </rPr>
      <t>*</t>
    </r>
    <r>
      <rPr>
        <sz val="10"/>
        <rFont val="宋体"/>
        <charset val="134"/>
      </rPr>
      <t>沟厚</t>
    </r>
    <r>
      <rPr>
        <sz val="10"/>
        <rFont val="Times New Roman"/>
        <charset val="0"/>
      </rPr>
      <t xml:space="preserve">(mm*mm)
</t>
    </r>
    <r>
      <rPr>
        <sz val="10"/>
        <rFont val="宋体"/>
        <charset val="134"/>
      </rPr>
      <t>管径</t>
    </r>
    <r>
      <rPr>
        <sz val="10"/>
        <rFont val="Times New Roman"/>
        <charset val="0"/>
      </rPr>
      <t>*</t>
    </r>
    <r>
      <rPr>
        <sz val="10"/>
        <rFont val="宋体"/>
        <charset val="134"/>
      </rPr>
      <t>壁厚</t>
    </r>
    <r>
      <rPr>
        <sz val="10"/>
        <rFont val="Times New Roman"/>
        <charset val="0"/>
      </rPr>
      <t>(mm*mm)</t>
    </r>
  </si>
  <si>
    <t>材质</t>
  </si>
  <si>
    <t>绝缘方式</t>
  </si>
  <si>
    <t>建成年月</t>
  </si>
  <si>
    <t>减：管道和沟槽减值准备</t>
  </si>
  <si>
    <t>固定资产—机器设备评估明细表</t>
  </si>
  <si>
    <r>
      <rPr>
        <sz val="10"/>
        <rFont val="宋体"/>
        <charset val="134"/>
      </rPr>
      <t>表</t>
    </r>
    <r>
      <rPr>
        <sz val="10"/>
        <rFont val="Times New Roman"/>
        <charset val="0"/>
      </rPr>
      <t>4-6-4</t>
    </r>
  </si>
  <si>
    <t>设备编号</t>
  </si>
  <si>
    <t>设备名称</t>
  </si>
  <si>
    <t>生产厂家</t>
  </si>
  <si>
    <t>购置日期</t>
  </si>
  <si>
    <t>启用日期</t>
  </si>
  <si>
    <t>减：机器设备减值准备</t>
  </si>
  <si>
    <t>固定资产—运输设备评估明细表</t>
  </si>
  <si>
    <r>
      <rPr>
        <sz val="10"/>
        <rFont val="宋体"/>
        <charset val="134"/>
      </rPr>
      <t>表</t>
    </r>
    <r>
      <rPr>
        <sz val="10"/>
        <rFont val="Times New Roman"/>
        <charset val="0"/>
      </rPr>
      <t>4-6-5</t>
    </r>
  </si>
  <si>
    <t>车辆牌号</t>
  </si>
  <si>
    <t>车辆名称
及规格型号</t>
  </si>
  <si>
    <r>
      <rPr>
        <sz val="10"/>
        <rFont val="宋体"/>
        <charset val="134"/>
      </rPr>
      <t>已行驶里程</t>
    </r>
    <r>
      <rPr>
        <sz val="10"/>
        <rFont val="Times New Roman"/>
        <charset val="0"/>
      </rPr>
      <t>(</t>
    </r>
    <r>
      <rPr>
        <sz val="10"/>
        <rFont val="宋体"/>
        <charset val="134"/>
      </rPr>
      <t>公里</t>
    </r>
    <r>
      <rPr>
        <sz val="10"/>
        <rFont val="Times New Roman"/>
        <charset val="0"/>
      </rPr>
      <t>)</t>
    </r>
  </si>
  <si>
    <t>减：车辆减值准备</t>
  </si>
  <si>
    <t>固定资产—电子设备评估明细表</t>
  </si>
  <si>
    <r>
      <rPr>
        <sz val="10"/>
        <rFont val="宋体"/>
        <charset val="134"/>
      </rPr>
      <t>表</t>
    </r>
    <r>
      <rPr>
        <sz val="10"/>
        <rFont val="Times New Roman"/>
        <charset val="0"/>
      </rPr>
      <t>4-6-6</t>
    </r>
  </si>
  <si>
    <t>设备
编号</t>
  </si>
  <si>
    <t>生产厂家/销货单位</t>
  </si>
  <si>
    <t>东芝笔记本电脑</t>
  </si>
  <si>
    <t>L750D</t>
  </si>
  <si>
    <t>台</t>
  </si>
  <si>
    <t>2012/5/8</t>
  </si>
  <si>
    <t>二手市场价</t>
  </si>
  <si>
    <t>联想电脑</t>
  </si>
  <si>
    <t>il455/l9LCD</t>
  </si>
  <si>
    <t>2012/5/6</t>
  </si>
  <si>
    <t>减：电子设备减值准备</t>
  </si>
  <si>
    <t>固定资产—其他设备评估明细表</t>
  </si>
  <si>
    <r>
      <rPr>
        <sz val="10"/>
        <rFont val="宋体"/>
        <charset val="134"/>
      </rPr>
      <t>表</t>
    </r>
    <r>
      <rPr>
        <sz val="10"/>
        <rFont val="Times New Roman"/>
        <charset val="0"/>
      </rPr>
      <t>4-6-7</t>
    </r>
  </si>
  <si>
    <t>减：其他设备减值准备</t>
  </si>
  <si>
    <t>固定资产清理评估明细表</t>
  </si>
  <si>
    <r>
      <rPr>
        <sz val="10"/>
        <rFont val="宋体"/>
        <charset val="0"/>
      </rPr>
      <t>表</t>
    </r>
    <r>
      <rPr>
        <sz val="10"/>
        <rFont val="Times New Roman"/>
        <charset val="0"/>
      </rPr>
      <t>4-6-8</t>
    </r>
  </si>
  <si>
    <t>待处理资产名称</t>
  </si>
  <si>
    <t>在建工程评估汇总表</t>
  </si>
  <si>
    <r>
      <rPr>
        <sz val="10"/>
        <rFont val="宋体"/>
        <charset val="134"/>
      </rPr>
      <t>表</t>
    </r>
    <r>
      <rPr>
        <sz val="10"/>
        <rFont val="Times New Roman"/>
        <charset val="0"/>
      </rPr>
      <t>4-7</t>
    </r>
  </si>
  <si>
    <t>4-7-1</t>
  </si>
  <si>
    <r>
      <rPr>
        <sz val="10"/>
        <rFont val="宋体"/>
        <charset val="134"/>
      </rPr>
      <t>在建工程</t>
    </r>
    <r>
      <rPr>
        <sz val="10"/>
        <rFont val="Times New Roman"/>
        <charset val="0"/>
      </rPr>
      <t>—</t>
    </r>
    <r>
      <rPr>
        <sz val="10"/>
        <rFont val="宋体"/>
        <charset val="134"/>
      </rPr>
      <t>土建工程</t>
    </r>
  </si>
  <si>
    <t>4-7-2</t>
  </si>
  <si>
    <r>
      <rPr>
        <sz val="10"/>
        <rFont val="宋体"/>
        <charset val="134"/>
      </rPr>
      <t>在建工程</t>
    </r>
    <r>
      <rPr>
        <sz val="10"/>
        <rFont val="Times New Roman"/>
        <charset val="0"/>
      </rPr>
      <t>—</t>
    </r>
    <r>
      <rPr>
        <sz val="10"/>
        <rFont val="宋体"/>
        <charset val="134"/>
      </rPr>
      <t>设备安装工程</t>
    </r>
  </si>
  <si>
    <t>4-7-3</t>
  </si>
  <si>
    <t>工程物资</t>
  </si>
  <si>
    <t>在建工程合计</t>
  </si>
  <si>
    <t>减：在建工程减值准备</t>
  </si>
  <si>
    <t>在建工程—土建工程评估明细表</t>
  </si>
  <si>
    <r>
      <rPr>
        <sz val="10"/>
        <rFont val="宋体"/>
        <charset val="134"/>
      </rPr>
      <t>表</t>
    </r>
    <r>
      <rPr>
        <sz val="10"/>
        <rFont val="Times New Roman"/>
        <charset val="0"/>
      </rPr>
      <t>4-7-1</t>
    </r>
  </si>
  <si>
    <t>项目名称</t>
  </si>
  <si>
    <r>
      <rPr>
        <sz val="10"/>
        <rFont val="宋体"/>
        <charset val="134"/>
      </rPr>
      <t>建筑</t>
    </r>
    <r>
      <rPr>
        <sz val="10"/>
        <rFont val="宋体"/>
        <charset val="134"/>
      </rPr>
      <t>面积</t>
    </r>
    <r>
      <rPr>
        <sz val="10"/>
        <rFont val="Times New Roman"/>
        <charset val="0"/>
      </rPr>
      <t>/</t>
    </r>
    <r>
      <rPr>
        <sz val="10"/>
        <rFont val="宋体"/>
        <charset val="134"/>
      </rPr>
      <t>容积</t>
    </r>
  </si>
  <si>
    <t>开工日期</t>
  </si>
  <si>
    <t>预计完工日期</t>
  </si>
  <si>
    <t>形象进度</t>
  </si>
  <si>
    <t>付款比例</t>
  </si>
  <si>
    <t>减：在建土建工程减值准备</t>
  </si>
  <si>
    <t>在建工程—设备安装工程评估明细表</t>
  </si>
  <si>
    <r>
      <rPr>
        <sz val="10"/>
        <rFont val="宋体"/>
        <charset val="134"/>
      </rPr>
      <t>表</t>
    </r>
    <r>
      <rPr>
        <sz val="10"/>
        <rFont val="Times New Roman"/>
        <charset val="0"/>
      </rPr>
      <t>4-7-2</t>
    </r>
  </si>
  <si>
    <t>开工
日期</t>
  </si>
  <si>
    <t>预计完
工日期</t>
  </si>
  <si>
    <t>设备费</t>
  </si>
  <si>
    <t>资金成本</t>
  </si>
  <si>
    <t>安装费及其他</t>
  </si>
  <si>
    <t>减：在建设备安装工程减值准备</t>
  </si>
  <si>
    <t>工程物资评估明细表</t>
  </si>
  <si>
    <r>
      <rPr>
        <sz val="10"/>
        <rFont val="宋体"/>
        <charset val="0"/>
      </rPr>
      <t>表</t>
    </r>
    <r>
      <rPr>
        <sz val="10"/>
        <rFont val="Times New Roman"/>
        <charset val="0"/>
      </rPr>
      <t>4-7-2</t>
    </r>
  </si>
  <si>
    <t>名称</t>
  </si>
  <si>
    <t>工程项目</t>
  </si>
  <si>
    <t>计量
单位</t>
  </si>
  <si>
    <r>
      <rPr>
        <sz val="10"/>
        <rFont val="宋体"/>
        <charset val="134"/>
      </rPr>
      <t xml:space="preserve">增值率
</t>
    </r>
    <r>
      <rPr>
        <sz val="10"/>
        <rFont val="Times New Roman"/>
        <charset val="0"/>
      </rPr>
      <t>%</t>
    </r>
  </si>
  <si>
    <t>减：工程物资减值准备</t>
  </si>
  <si>
    <t>生产性生物资产评估明细表</t>
  </si>
  <si>
    <r>
      <rPr>
        <sz val="10"/>
        <rFont val="宋体"/>
        <charset val="0"/>
      </rPr>
      <t>表</t>
    </r>
    <r>
      <rPr>
        <sz val="10"/>
        <rFont val="Times New Roman"/>
        <charset val="0"/>
      </rPr>
      <t>4-8</t>
    </r>
  </si>
  <si>
    <t>种类</t>
  </si>
  <si>
    <t>群别</t>
  </si>
  <si>
    <t>减：生产性生物资产减值准备</t>
  </si>
  <si>
    <r>
      <rPr>
        <sz val="10"/>
        <rFont val="宋体"/>
        <charset val="134"/>
      </rPr>
      <t>净</t>
    </r>
    <r>
      <rPr>
        <sz val="10"/>
        <rFont val="Times New Roman"/>
        <charset val="0"/>
      </rPr>
      <t xml:space="preserve">            </t>
    </r>
    <r>
      <rPr>
        <sz val="10"/>
        <rFont val="宋体"/>
        <charset val="134"/>
      </rPr>
      <t>额</t>
    </r>
  </si>
  <si>
    <t>油气资产评估明细表</t>
  </si>
  <si>
    <r>
      <rPr>
        <sz val="10"/>
        <rFont val="宋体"/>
        <charset val="0"/>
      </rPr>
      <t>表</t>
    </r>
    <r>
      <rPr>
        <sz val="10"/>
        <rFont val="Times New Roman"/>
        <charset val="0"/>
      </rPr>
      <t>4-9</t>
    </r>
  </si>
  <si>
    <t>类别</t>
  </si>
  <si>
    <t>矿区（或油田）</t>
  </si>
  <si>
    <t>形成日期</t>
  </si>
  <si>
    <t>来源（购入、自行建造）</t>
  </si>
  <si>
    <t>减：油气资产减值准备</t>
  </si>
  <si>
    <t>无形资产评估汇总表</t>
  </si>
  <si>
    <r>
      <rPr>
        <sz val="10"/>
        <rFont val="宋体"/>
        <charset val="0"/>
      </rPr>
      <t>表</t>
    </r>
    <r>
      <rPr>
        <sz val="10"/>
        <rFont val="Times New Roman"/>
        <charset val="0"/>
      </rPr>
      <t>4-10</t>
    </r>
  </si>
  <si>
    <t>4-10-1</t>
  </si>
  <si>
    <t>无形资产-土地使用权</t>
  </si>
  <si>
    <t>4-10-2</t>
  </si>
  <si>
    <t>无形资产-矿业权</t>
  </si>
  <si>
    <t>4-10-3</t>
  </si>
  <si>
    <t>无形资产-其他无形资产</t>
  </si>
  <si>
    <r>
      <rPr>
        <b/>
        <sz val="10"/>
        <rFont val="宋体"/>
        <charset val="134"/>
      </rPr>
      <t>合</t>
    </r>
    <r>
      <rPr>
        <b/>
        <sz val="10"/>
        <rFont val="Times New Roman"/>
        <charset val="0"/>
      </rPr>
      <t xml:space="preserve">        </t>
    </r>
    <r>
      <rPr>
        <b/>
        <sz val="10"/>
        <rFont val="宋体"/>
        <charset val="134"/>
      </rPr>
      <t>计</t>
    </r>
  </si>
  <si>
    <t>减：无形资产减值准备</t>
  </si>
  <si>
    <t>无形资产—土地使用权评估明细表</t>
  </si>
  <si>
    <r>
      <rPr>
        <sz val="10"/>
        <rFont val="宋体"/>
        <charset val="0"/>
      </rPr>
      <t>表</t>
    </r>
    <r>
      <rPr>
        <sz val="10"/>
        <rFont val="Times New Roman"/>
        <charset val="0"/>
      </rPr>
      <t>4-10-1</t>
    </r>
  </si>
  <si>
    <t>无形资产—矿业权评估明细表</t>
  </si>
  <si>
    <r>
      <rPr>
        <sz val="10"/>
        <rFont val="宋体"/>
        <charset val="0"/>
      </rPr>
      <t>表</t>
    </r>
    <r>
      <rPr>
        <sz val="10"/>
        <rFont val="Times New Roman"/>
        <charset val="0"/>
      </rPr>
      <t>4-10-2</t>
    </r>
  </si>
  <si>
    <t>名称、种类（探矿权/采矿权）</t>
  </si>
  <si>
    <t>勘查（采矿）许可证编号</t>
  </si>
  <si>
    <t>取得方式</t>
  </si>
  <si>
    <t>剩余有效年限</t>
  </si>
  <si>
    <t>勘查开发阶段</t>
  </si>
  <si>
    <t>核定（批准）生产规模</t>
  </si>
  <si>
    <t>无形资产—其他无形资产评估明细表</t>
  </si>
  <si>
    <r>
      <rPr>
        <sz val="10"/>
        <rFont val="宋体"/>
        <charset val="0"/>
      </rPr>
      <t>表</t>
    </r>
    <r>
      <rPr>
        <sz val="10"/>
        <rFont val="Times New Roman"/>
        <charset val="0"/>
      </rPr>
      <t>4-10-3</t>
    </r>
  </si>
  <si>
    <t>无形资产类型</t>
  </si>
  <si>
    <t>商标图案</t>
  </si>
  <si>
    <t>商标名称</t>
  </si>
  <si>
    <t>申请/注册号</t>
  </si>
  <si>
    <t>申请日期</t>
  </si>
  <si>
    <t>国际分类</t>
  </si>
  <si>
    <r>
      <rPr>
        <b/>
        <sz val="10"/>
        <rFont val="宋体"/>
        <charset val="134"/>
      </rPr>
      <t>法定</t>
    </r>
    <r>
      <rPr>
        <b/>
        <sz val="10"/>
        <rFont val="Times New Roman"/>
        <charset val="0"/>
      </rPr>
      <t>/</t>
    </r>
    <r>
      <rPr>
        <b/>
        <sz val="10"/>
        <rFont val="宋体"/>
        <charset val="134"/>
      </rPr>
      <t>预计使用年限</t>
    </r>
  </si>
  <si>
    <t>尚可使用年限</t>
  </si>
  <si>
    <t>商标</t>
  </si>
  <si>
    <t>图形</t>
  </si>
  <si>
    <t>33类 酒</t>
  </si>
  <si>
    <t>博斯特</t>
  </si>
  <si>
    <t>SU TANG</t>
  </si>
  <si>
    <t>35类 广告销售</t>
  </si>
  <si>
    <t>苏糖</t>
  </si>
  <si>
    <t>开发支出评估明细表</t>
  </si>
  <si>
    <r>
      <rPr>
        <sz val="10"/>
        <rFont val="宋体"/>
        <charset val="0"/>
      </rPr>
      <t>表</t>
    </r>
    <r>
      <rPr>
        <sz val="10"/>
        <rFont val="Times New Roman"/>
        <charset val="0"/>
      </rPr>
      <t>4-11</t>
    </r>
  </si>
  <si>
    <t>内容或名称</t>
  </si>
  <si>
    <t>商誉评估明细表</t>
  </si>
  <si>
    <r>
      <rPr>
        <sz val="10"/>
        <rFont val="宋体"/>
        <charset val="0"/>
      </rPr>
      <t>表</t>
    </r>
    <r>
      <rPr>
        <sz val="10"/>
        <rFont val="Times New Roman"/>
        <charset val="0"/>
      </rPr>
      <t>4-12</t>
    </r>
  </si>
  <si>
    <t>减：商誉减值准备</t>
  </si>
  <si>
    <t>长期待摊费用评估明细表</t>
  </si>
  <si>
    <r>
      <rPr>
        <sz val="10"/>
        <rFont val="宋体"/>
        <charset val="0"/>
      </rPr>
      <t>表</t>
    </r>
    <r>
      <rPr>
        <sz val="10"/>
        <rFont val="Times New Roman"/>
        <charset val="0"/>
      </rPr>
      <t>4-13</t>
    </r>
  </si>
  <si>
    <t>费用名称或内容</t>
  </si>
  <si>
    <t>原始发生额</t>
  </si>
  <si>
    <t>预计摊
销月数</t>
  </si>
  <si>
    <t>尚存受
益月数</t>
  </si>
  <si>
    <r>
      <rPr>
        <sz val="10"/>
        <rFont val="宋体"/>
        <charset val="134"/>
      </rPr>
      <t>合</t>
    </r>
    <r>
      <rPr>
        <sz val="10"/>
        <rFont val="Times New Roman"/>
        <charset val="0"/>
      </rPr>
      <t xml:space="preserve">                    </t>
    </r>
    <r>
      <rPr>
        <sz val="10"/>
        <rFont val="宋体"/>
        <charset val="134"/>
      </rPr>
      <t>计</t>
    </r>
  </si>
  <si>
    <t>递延所得税资产评估明细表</t>
  </si>
  <si>
    <r>
      <rPr>
        <sz val="10"/>
        <rFont val="宋体"/>
        <charset val="0"/>
      </rPr>
      <t>表</t>
    </r>
    <r>
      <rPr>
        <sz val="10"/>
        <rFont val="Times New Roman"/>
        <charset val="0"/>
      </rPr>
      <t>4-14</t>
    </r>
  </si>
  <si>
    <t>其他非流动资产评估明细表</t>
  </si>
  <si>
    <r>
      <rPr>
        <sz val="10"/>
        <rFont val="宋体"/>
        <charset val="0"/>
      </rPr>
      <t>表</t>
    </r>
    <r>
      <rPr>
        <sz val="10"/>
        <rFont val="Times New Roman"/>
        <charset val="0"/>
      </rPr>
      <t>4-15</t>
    </r>
  </si>
  <si>
    <t>流动负债评估汇总表</t>
  </si>
  <si>
    <r>
      <rPr>
        <sz val="10"/>
        <rFont val="宋体"/>
        <charset val="134"/>
      </rPr>
      <t>表</t>
    </r>
    <r>
      <rPr>
        <sz val="10"/>
        <rFont val="Times New Roman"/>
        <charset val="0"/>
      </rPr>
      <t>5</t>
    </r>
  </si>
  <si>
    <t>5-1</t>
  </si>
  <si>
    <t>5-2</t>
  </si>
  <si>
    <t>5-3</t>
  </si>
  <si>
    <t>5-4</t>
  </si>
  <si>
    <t>5-5</t>
  </si>
  <si>
    <t>5-6</t>
  </si>
  <si>
    <t>5-7</t>
  </si>
  <si>
    <t>5-8</t>
  </si>
  <si>
    <t>5-9</t>
  </si>
  <si>
    <t>5-10</t>
  </si>
  <si>
    <t>5-11</t>
  </si>
  <si>
    <t>5-12</t>
  </si>
  <si>
    <t>流动负债合计</t>
  </si>
  <si>
    <t>短期借款评估明细表</t>
  </si>
  <si>
    <r>
      <rPr>
        <sz val="10"/>
        <rFont val="Times New Roman"/>
        <charset val="0"/>
      </rPr>
      <t xml:space="preserve"> </t>
    </r>
    <r>
      <rPr>
        <sz val="10"/>
        <rFont val="宋体"/>
        <charset val="134"/>
      </rPr>
      <t>表</t>
    </r>
    <r>
      <rPr>
        <sz val="10"/>
        <rFont val="Times New Roman"/>
        <charset val="0"/>
      </rPr>
      <t>5-1</t>
    </r>
  </si>
  <si>
    <t>放款银行（或机构）名称</t>
  </si>
  <si>
    <r>
      <rPr>
        <sz val="10"/>
        <rFont val="宋体"/>
        <charset val="134"/>
      </rPr>
      <t>月利率</t>
    </r>
    <r>
      <rPr>
        <sz val="10"/>
        <rFont val="Times New Roman"/>
        <charset val="0"/>
      </rPr>
      <t>%</t>
    </r>
  </si>
  <si>
    <t>外币金额</t>
  </si>
  <si>
    <t>外币基准日汇率</t>
  </si>
  <si>
    <t>交易性金融负债评估明细表</t>
  </si>
  <si>
    <r>
      <rPr>
        <sz val="10"/>
        <rFont val="宋体"/>
        <charset val="134"/>
      </rPr>
      <t>表</t>
    </r>
    <r>
      <rPr>
        <sz val="10"/>
        <rFont val="Times New Roman"/>
        <charset val="0"/>
      </rPr>
      <t>5-2</t>
    </r>
  </si>
  <si>
    <t>应付票据评估明细表</t>
  </si>
  <si>
    <r>
      <rPr>
        <sz val="10"/>
        <rFont val="宋体"/>
        <charset val="0"/>
      </rPr>
      <t>表</t>
    </r>
    <r>
      <rPr>
        <sz val="10"/>
        <rFont val="Times New Roman"/>
        <charset val="0"/>
      </rPr>
      <t>5-4</t>
    </r>
  </si>
  <si>
    <t>应付账款评估明细表</t>
  </si>
  <si>
    <r>
      <rPr>
        <sz val="10"/>
        <rFont val="宋体"/>
        <charset val="0"/>
      </rPr>
      <t>表</t>
    </r>
    <r>
      <rPr>
        <sz val="10"/>
        <rFont val="Times New Roman"/>
        <charset val="0"/>
      </rPr>
      <t>5-5</t>
    </r>
  </si>
  <si>
    <t>关联方</t>
  </si>
  <si>
    <t>是否注销/吊销</t>
  </si>
  <si>
    <t>全称</t>
  </si>
  <si>
    <t>杭州德寰礼品有限公司</t>
  </si>
  <si>
    <t>注销</t>
  </si>
  <si>
    <t>江苏苏酒实业股份有限公司</t>
  </si>
  <si>
    <t>烟台张裕商贸</t>
  </si>
  <si>
    <t>名称不规范，查询无果</t>
  </si>
  <si>
    <t>安徽省界首市沙河酿酒营销公司</t>
  </si>
  <si>
    <t>安徽沙河酿酒营销总公司 </t>
  </si>
  <si>
    <t>中国糖业酒类集团公司</t>
  </si>
  <si>
    <t>存续</t>
  </si>
  <si>
    <t>中国糖业酒类集团有限公司 </t>
  </si>
  <si>
    <t>南京林宁食品有限公司</t>
  </si>
  <si>
    <t>广东省珠海鲜乐宝食品有限公司</t>
  </si>
  <si>
    <t>吊销</t>
  </si>
  <si>
    <t>珠海鲜乐宝食品有限公司</t>
  </si>
  <si>
    <t>江苏省连云港海州实业总公司</t>
  </si>
  <si>
    <t>南京索特包装制品有限公司</t>
  </si>
  <si>
    <t>陕西省西凤酒厂</t>
  </si>
  <si>
    <t>陕西西凤酒厂集团有限公司</t>
  </si>
  <si>
    <t>广东省南沙安华发展有限司珠海分</t>
  </si>
  <si>
    <t>广东南沙安华发展有限公司珠海分公司 </t>
  </si>
  <si>
    <t>上海市爱之味食品有限公司</t>
  </si>
  <si>
    <t>狮王啤酒饮料(苏州)有限公司南京</t>
  </si>
  <si>
    <t>华润雪花啤酒（江苏）有限公司南京销售分公司</t>
  </si>
  <si>
    <t>上海民乐啤酒饮料有限公司</t>
  </si>
  <si>
    <t>上海民乐啤酒饮料有限公司北京办事处 </t>
  </si>
  <si>
    <t>江苏省扬州环球迎客隆商业城</t>
  </si>
  <si>
    <t>安徽省太和县仁济贸易责任公司</t>
  </si>
  <si>
    <t>太和县仁济贸易有限责任公司 </t>
  </si>
  <si>
    <t>南京瑞达食品厂</t>
  </si>
  <si>
    <t>南京市中天酒业有限责任公司</t>
  </si>
  <si>
    <t>祺昌洋行</t>
  </si>
  <si>
    <t>浙江古越龙山绍兴酒股份有限公司</t>
  </si>
  <si>
    <t>江苏省常州市新区欢乐食品有限公</t>
  </si>
  <si>
    <t>常州新欢乐食品机械有限公司</t>
  </si>
  <si>
    <t>南京市金陵新闻开发公司</t>
  </si>
  <si>
    <t>南京天勋经贸有限责任公司 </t>
  </si>
  <si>
    <t>南京市广惠糖酒食品有限公司</t>
  </si>
  <si>
    <t>天津市雅臣酒业销售中心</t>
  </si>
  <si>
    <t>江苏省镇江市健力宝公司</t>
  </si>
  <si>
    <t>江苏省镇江市恒顺酱醋厂</t>
  </si>
  <si>
    <t>镇江恒顺酱醋厂经销部</t>
  </si>
  <si>
    <t>浙江省杭州市平山乳品厂</t>
  </si>
  <si>
    <t>杭州平山乳品厂 </t>
  </si>
  <si>
    <t>江苏艾森油脂公司</t>
  </si>
  <si>
    <t>江苏艾森油脂有限公司</t>
  </si>
  <si>
    <t>江苏力富营养品有限公司</t>
  </si>
  <si>
    <t>江苏远大贸易有限公司</t>
  </si>
  <si>
    <t>南京市尊煌实业公司</t>
  </si>
  <si>
    <t>南京尊煌实业有限公司</t>
  </si>
  <si>
    <t>上海市百事可乐饮料有限公司</t>
  </si>
  <si>
    <t>山东省济宁心声精新产品经销中心</t>
  </si>
  <si>
    <t>山东济宁心声集团精新产品经销中心</t>
  </si>
  <si>
    <t>江苏省泰兴市中华柔娜集团</t>
  </si>
  <si>
    <t>中华柔娜集团公司</t>
  </si>
  <si>
    <t>南京中南江实业有限公司</t>
  </si>
  <si>
    <t>江苏省常州武进糖果厂</t>
  </si>
  <si>
    <t>常州市武进糖果有限公司</t>
  </si>
  <si>
    <t>江苏省武进市万家香水有限公司</t>
  </si>
  <si>
    <t>武进市万家香水有限公司</t>
  </si>
  <si>
    <t>南京市惠隆食品有限公司</t>
  </si>
  <si>
    <t>南京惠隆食品有限责任公司经营部 </t>
  </si>
  <si>
    <t>江苏省辛利丰酒业有限公司</t>
  </si>
  <si>
    <t>江苏辛利丰酒业有限公司</t>
  </si>
  <si>
    <t>上海申马酿酒有限公司</t>
  </si>
  <si>
    <t>福建省龙岩市天马名茶有限公司</t>
  </si>
  <si>
    <t>河南省民权葡萄酒厂</t>
  </si>
  <si>
    <t>江苏省禹辰贸易有限公司</t>
  </si>
  <si>
    <t>福建省晋江安海三源食品实业有限</t>
  </si>
  <si>
    <t>南京大观园酒业有限公司</t>
  </si>
  <si>
    <t>上海惠源综合经营部</t>
  </si>
  <si>
    <t>南京市华鹏贸易公司</t>
  </si>
  <si>
    <t>南京鼎新酒业有限公司</t>
  </si>
  <si>
    <t>南京市百货花王经营部</t>
  </si>
  <si>
    <t>南京市福文商贸有限公司</t>
  </si>
  <si>
    <t>浙江省如意</t>
  </si>
  <si>
    <t>南京市众鼎保健有限公司</t>
  </si>
  <si>
    <t>南京众鼎保健品有限公司</t>
  </si>
  <si>
    <t>中国医药对外贸易总公司华东分公</t>
  </si>
  <si>
    <t>南京市邦德酒业公司</t>
  </si>
  <si>
    <t>河北省石家庄市盛达经贸公司</t>
  </si>
  <si>
    <t>河北盛达世纪经贸有限公司</t>
  </si>
  <si>
    <t>南京市思索物资公司</t>
  </si>
  <si>
    <t>四川省青州县农副产品加工厂</t>
  </si>
  <si>
    <t>山东省烟台市飞轮企业集团有限公</t>
  </si>
  <si>
    <t>烟台山村果园绿色食品集团有限公司</t>
  </si>
  <si>
    <t>南京市四方农贸干果食杂有限公司</t>
  </si>
  <si>
    <t>南京四方林门商贸有限公司 </t>
  </si>
  <si>
    <t>江苏省轻工食品洋河酒楼</t>
  </si>
  <si>
    <t>上海市糖烟酒公司</t>
  </si>
  <si>
    <t>南京市金鹏杰贸易公司</t>
  </si>
  <si>
    <t>南京市真人化妆品有限公司</t>
  </si>
  <si>
    <t>江苏省盱眙县桂五机米厂</t>
  </si>
  <si>
    <t>南京市冠生园食品厂</t>
  </si>
  <si>
    <t>南京市梦重园南北货有限公司</t>
  </si>
  <si>
    <t>南京市和利公司</t>
  </si>
  <si>
    <t>南京市土产总公司纸类分公司</t>
  </si>
  <si>
    <t>南京市土产总公司纸类经营分公司 </t>
  </si>
  <si>
    <t>河南省金丝猴集团有限公司</t>
  </si>
  <si>
    <t>南京市日杂公司纸业公司</t>
  </si>
  <si>
    <t>南京市隆福源实业有限公司</t>
  </si>
  <si>
    <t>南京市乐健食品销售中心</t>
  </si>
  <si>
    <t>江苏省大都经济发展总公司</t>
  </si>
  <si>
    <t>南京市思康商贸有限公司</t>
  </si>
  <si>
    <t>南京市玄武国粮连锁店</t>
  </si>
  <si>
    <t>江苏省果品控股公司 </t>
  </si>
  <si>
    <t>南京市众驰公司</t>
  </si>
  <si>
    <t>安徽天都调味品</t>
  </si>
  <si>
    <t>乐基工程贸易发展有限公司</t>
  </si>
  <si>
    <t>广东省广州市白云区东亚贸易公司</t>
  </si>
  <si>
    <t>江苏省苏州市万成阊副食品经营部</t>
  </si>
  <si>
    <t>江苏省无锡黄仓营养食品厂</t>
  </si>
  <si>
    <t>南京市国波贸易有限公司</t>
  </si>
  <si>
    <t>四川省宜宾市五粮液酒厂服务公司</t>
  </si>
  <si>
    <t>常州良品工用品公司</t>
  </si>
  <si>
    <t>河北省赞皂县太行红果品厂</t>
  </si>
  <si>
    <t>南京盛唐企划广告有限公司</t>
  </si>
  <si>
    <t>南京骏马酒业有限公司</t>
  </si>
  <si>
    <t>江苏赐百年营养食品有限公司</t>
  </si>
  <si>
    <t>湖南省振中实业有限公司</t>
  </si>
  <si>
    <t>江苏省常州大标食品公司</t>
  </si>
  <si>
    <t>江苏省高邮市麒麟阁食品厂</t>
  </si>
  <si>
    <t>上海市靖康食品有限公司</t>
  </si>
  <si>
    <t>南京市鼓楼区糖烟酒食品批发部</t>
  </si>
  <si>
    <t>上海好好商贸有限公司</t>
  </si>
  <si>
    <t>南京市日杂清风产品</t>
  </si>
  <si>
    <t>江苏省江阴市康宝食品有限公司</t>
  </si>
  <si>
    <t>南京市日杂丝宝经营部</t>
  </si>
  <si>
    <t>江苏康成广告传播有限公司</t>
  </si>
  <si>
    <t>南京市天琪物资信息交流中心</t>
  </si>
  <si>
    <t>南京市贝司商务公司(比奥德食品)</t>
  </si>
  <si>
    <t>南京市珈侬化妆品公司</t>
  </si>
  <si>
    <t>南京珈侬化妆品销售有限公司 </t>
  </si>
  <si>
    <t>南京市浦江食品公司</t>
  </si>
  <si>
    <t>南京浦江食品贸易有限公司</t>
  </si>
  <si>
    <t>南京市万汇贸易公司</t>
  </si>
  <si>
    <t>河北省武强县利民食品有限公司</t>
  </si>
  <si>
    <t>南京市烷基苯厂劳动服务公司</t>
  </si>
  <si>
    <t>南京烷基苯厂劳动服务公司冷热饮店</t>
  </si>
  <si>
    <t>上海市努力食品厂</t>
  </si>
  <si>
    <t>南京市港香食品厂</t>
  </si>
  <si>
    <t>南京市瑞康蜂业有限公司</t>
  </si>
  <si>
    <t>贵州省贵宝饮品有限公司</t>
  </si>
  <si>
    <t>广东省汕头特区企业发展对外办</t>
  </si>
  <si>
    <t>江苏省苏州工业园艾兰得商贸公司</t>
  </si>
  <si>
    <t>南京市医药实业总公司</t>
  </si>
  <si>
    <t>南京市百货丹芭碧经营部</t>
  </si>
  <si>
    <t>南京市平山龙津矿泉水公司</t>
  </si>
  <si>
    <t>南京市华侨商店</t>
  </si>
  <si>
    <t>南京市中山大厦</t>
  </si>
  <si>
    <t>宁夏夏进乳品饮料有限公司</t>
  </si>
  <si>
    <t>宁夏夏进乳业集团股份有限公司 </t>
  </si>
  <si>
    <t>北京龙徽葡萄酒厂</t>
  </si>
  <si>
    <t>广东省深圳可可巧克力公司</t>
  </si>
  <si>
    <t>陕西省超群</t>
  </si>
  <si>
    <t>南京市光华针织厂</t>
  </si>
  <si>
    <t>南京市阿勇贸易有限公司</t>
  </si>
  <si>
    <t>南京市飞雅信贸易有限公司</t>
  </si>
  <si>
    <t>南京市奶业科技开发有限公司</t>
  </si>
  <si>
    <t>南京市嘉隆达工贸有限责任公司</t>
  </si>
  <si>
    <t>上海北极宝生物工程有限公司</t>
  </si>
  <si>
    <t>广东省江门华声饼业有限公司</t>
  </si>
  <si>
    <t>湖北省大沙诸江罐头厂</t>
  </si>
  <si>
    <t>广东省汕头市金叶发展公司</t>
  </si>
  <si>
    <t>江苏省扬州第一食品集团公司</t>
  </si>
  <si>
    <t>南京市大时代食品有限公司</t>
  </si>
  <si>
    <t>南京口子酒业有限公司</t>
  </si>
  <si>
    <t>上海市场莱福公司</t>
  </si>
  <si>
    <t>南京市有恒面粉实业有限公司</t>
  </si>
  <si>
    <t>江苏省滨海县海滨首乌制品厂</t>
  </si>
  <si>
    <t>江苏省苏州市大山蜂蜜有限公司</t>
  </si>
  <si>
    <t>南京天环食品集团有限公司</t>
  </si>
  <si>
    <t>安徽省末安县糖烟酒公司</t>
  </si>
  <si>
    <t>江苏省苏州市圣泰珍珠制品有限公</t>
  </si>
  <si>
    <t>江苏省锡山市华宏金属材料销售部</t>
  </si>
  <si>
    <t>南京市梅林南北货商店</t>
  </si>
  <si>
    <t>江苏省泰州酒厂</t>
  </si>
  <si>
    <t>广东省汕头市供销社汕樟经营部</t>
  </si>
  <si>
    <t>广东省汕头市糖烟酒公司建华名酒</t>
  </si>
  <si>
    <t>南京市北郊糖酒食杂经营部</t>
  </si>
  <si>
    <t>江苏利欣商贸有限责任公司</t>
  </si>
  <si>
    <t>南京市喜创</t>
  </si>
  <si>
    <t>广东省中山市康健食品烟酒有限公</t>
  </si>
  <si>
    <t>南京市双城儿童</t>
  </si>
  <si>
    <t>南京市肿瘤研究所</t>
  </si>
  <si>
    <t>山东省蓬莱酿酒厂</t>
  </si>
  <si>
    <t>江苏大兴集团龙嫂绿色食品有限公</t>
  </si>
  <si>
    <t>江苏省南通颐生酿酒总厂</t>
  </si>
  <si>
    <t>福建省龙马酿酒有限公司</t>
  </si>
  <si>
    <t>江苏省如东达康</t>
  </si>
  <si>
    <t>南京市金中夏商贸有限公司</t>
  </si>
  <si>
    <t>江苏省无锡幸福厂</t>
  </si>
  <si>
    <t>安徽省来安县康佳粮油食品厂</t>
  </si>
  <si>
    <t>南京威蓝贸易有限公司</t>
  </si>
  <si>
    <t>南京张裕酒业配售有限责任公司</t>
  </si>
  <si>
    <t>江苏省海悦实业有限责任公司</t>
  </si>
  <si>
    <t>上海浦星贸易有限公司</t>
  </si>
  <si>
    <t>南京市三信玻璃器皿有限公司</t>
  </si>
  <si>
    <t>南京市味之先调味品</t>
  </si>
  <si>
    <t>南京味之先调味食品有限公司 </t>
  </si>
  <si>
    <t>湖南省爱普露食品有限公司</t>
  </si>
  <si>
    <t>浙江省杭州市梅园蜜饯厂</t>
  </si>
  <si>
    <t>杭州梅园食品有限公司</t>
  </si>
  <si>
    <t>南京酿酒总厂</t>
  </si>
  <si>
    <t>江苏省泰兴市食品厂</t>
  </si>
  <si>
    <t>广东省汕头金荣保健品有限公司</t>
  </si>
  <si>
    <t>南京市兄弟酒业有限公司</t>
  </si>
  <si>
    <t>南京市好年华商贸有限公司</t>
  </si>
  <si>
    <t>南京市三人行贸易公司</t>
  </si>
  <si>
    <t>广东省湛江金岭糖业公司</t>
  </si>
  <si>
    <t>广东金岭糖业集团有限公司</t>
  </si>
  <si>
    <t>盐城市舒而美贸易有限公司</t>
  </si>
  <si>
    <t>山东省莱州市中策啤酒有限公司</t>
  </si>
  <si>
    <t>莱州中策啤酒有限公司饮料分公司</t>
  </si>
  <si>
    <t>南京市海军指挥学院</t>
  </si>
  <si>
    <t>南京海军指挥学院汽车修理厂物资供应站</t>
  </si>
  <si>
    <t>陕西省西安市糖业烟酒副食集团公</t>
  </si>
  <si>
    <t>西安市糖业烟酒副食集团公司烟草经营部</t>
  </si>
  <si>
    <t>吉林省长春万事通经贸有限公司</t>
  </si>
  <si>
    <t>长春市万事通经贸有限公司</t>
  </si>
  <si>
    <t>南京市珠江云峰酒业有限公司</t>
  </si>
  <si>
    <t>南京珠江云峰酒业有限公司</t>
  </si>
  <si>
    <t>陕西省西凤酒厂销售公司</t>
  </si>
  <si>
    <t>江苏省徐州市维维公司</t>
  </si>
  <si>
    <t>徐州维维食品商城有限公司</t>
  </si>
  <si>
    <t>四川省糖烟酒公司</t>
  </si>
  <si>
    <t>广西南宁宏威糖酒有限公司</t>
  </si>
  <si>
    <t>贵州省仁怀县糖烟酒公司</t>
  </si>
  <si>
    <t>贵州省仁怀市糖业烟酒有限责任公司</t>
  </si>
  <si>
    <t>四川省泸州市泸州老窖股份有限公</t>
  </si>
  <si>
    <t>泸州老窖股份有限公司</t>
  </si>
  <si>
    <t>北京市昌平县华都贸易公司</t>
  </si>
  <si>
    <t>山西省杏花村汾酒厂</t>
  </si>
  <si>
    <t>四川省古蔺县郎酒厂</t>
  </si>
  <si>
    <t>四川省古蔺郎酒厂有限公司</t>
  </si>
  <si>
    <t>四川省宜宾五粮液供销有限公司</t>
  </si>
  <si>
    <t>四川省宜宾市五粮春销售有限公司</t>
  </si>
  <si>
    <t>宜宾市五粮春销售有限公司</t>
  </si>
  <si>
    <t>审计调整</t>
  </si>
  <si>
    <t>将无需支付的全部应付账款转损益</t>
  </si>
  <si>
    <t>借：应付账款</t>
  </si>
  <si>
    <t>贷：以前年度损溢调整</t>
  </si>
  <si>
    <t>应付账款明细表</t>
  </si>
  <si>
    <t>客商名称</t>
  </si>
  <si>
    <t>2021期初
审定数</t>
  </si>
  <si>
    <r>
      <rPr>
        <b/>
        <sz val="10"/>
        <color indexed="8"/>
        <rFont val="宋体"/>
        <charset val="134"/>
      </rPr>
      <t>本期借方</t>
    </r>
  </si>
  <si>
    <r>
      <rPr>
        <b/>
        <sz val="10"/>
        <color indexed="8"/>
        <rFont val="宋体"/>
        <charset val="134"/>
      </rPr>
      <t>本期贷方</t>
    </r>
  </si>
  <si>
    <t>2021年6月末
审定数</t>
  </si>
  <si>
    <t>账龄
（五年以上）</t>
  </si>
  <si>
    <t>是否吊销/注销</t>
  </si>
  <si>
    <t>启信宝名称</t>
  </si>
  <si>
    <t>预付账款负数重分类</t>
  </si>
  <si>
    <r>
      <rPr>
        <sz val="9"/>
        <color rgb="FFFF0000"/>
        <rFont val="Arial Narrow"/>
        <charset val="134"/>
      </rPr>
      <t>2015</t>
    </r>
    <r>
      <rPr>
        <sz val="9"/>
        <color indexed="10"/>
        <rFont val="宋体"/>
        <charset val="134"/>
      </rPr>
      <t>年购酒产生</t>
    </r>
    <r>
      <rPr>
        <sz val="9"/>
        <color indexed="10"/>
        <rFont val="Arial Narrow"/>
        <charset val="134"/>
      </rPr>
      <t>40026</t>
    </r>
    <r>
      <rPr>
        <sz val="9"/>
        <color indexed="10"/>
        <rFont val="宋体"/>
        <charset val="134"/>
      </rPr>
      <t>元，另</t>
    </r>
    <r>
      <rPr>
        <sz val="9"/>
        <color indexed="10"/>
        <rFont val="Arial Narrow"/>
        <charset val="134"/>
      </rPr>
      <t>57693</t>
    </r>
    <r>
      <rPr>
        <sz val="9"/>
        <color indexed="10"/>
        <rFont val="宋体"/>
        <charset val="134"/>
      </rPr>
      <t>元为</t>
    </r>
    <r>
      <rPr>
        <sz val="9"/>
        <color indexed="10"/>
        <rFont val="Arial Narrow"/>
        <charset val="134"/>
      </rPr>
      <t>2018</t>
    </r>
    <r>
      <rPr>
        <sz val="9"/>
        <color indexed="10"/>
        <rFont val="宋体"/>
        <charset val="134"/>
      </rPr>
      <t>年调整与苏糖副食其他应收款产生，原因不详？？</t>
    </r>
  </si>
  <si>
    <r>
      <rPr>
        <sz val="10"/>
        <rFont val="Arial"/>
        <charset val="134"/>
      </rPr>
      <t>2015</t>
    </r>
    <r>
      <rPr>
        <sz val="10"/>
        <rFont val="宋体"/>
        <charset val="134"/>
      </rPr>
      <t>年购货挂账</t>
    </r>
  </si>
  <si>
    <t>2011年起长期不动户</t>
  </si>
  <si>
    <r>
      <rPr>
        <sz val="10"/>
        <rFont val="宋体"/>
        <charset val="134"/>
      </rPr>
      <t>狮王啤酒饮料</t>
    </r>
    <r>
      <rPr>
        <sz val="10"/>
        <rFont val="Arial"/>
        <charset val="134"/>
      </rPr>
      <t>(</t>
    </r>
    <r>
      <rPr>
        <sz val="10"/>
        <rFont val="宋体"/>
        <charset val="134"/>
      </rPr>
      <t>苏州</t>
    </r>
    <r>
      <rPr>
        <sz val="10"/>
        <rFont val="Arial"/>
        <charset val="134"/>
      </rPr>
      <t>)</t>
    </r>
    <r>
      <rPr>
        <sz val="10"/>
        <rFont val="宋体"/>
        <charset val="134"/>
      </rPr>
      <t>有限公司南京</t>
    </r>
  </si>
  <si>
    <t>预付账款负数重分类，2011年起长期不动户</t>
  </si>
  <si>
    <t>预收账款评估明细表</t>
  </si>
  <si>
    <r>
      <rPr>
        <sz val="10"/>
        <rFont val="宋体"/>
        <charset val="0"/>
      </rPr>
      <t>表</t>
    </r>
    <r>
      <rPr>
        <sz val="10"/>
        <rFont val="Times New Roman"/>
        <charset val="0"/>
      </rPr>
      <t>5-6</t>
    </r>
  </si>
  <si>
    <t>南京市镇江路批</t>
  </si>
  <si>
    <t>华庆安</t>
  </si>
  <si>
    <t>南京市摩托车制造厂</t>
  </si>
  <si>
    <t>南京市一批</t>
  </si>
  <si>
    <t>安徽省芜湖市丰和酒业公司</t>
  </si>
  <si>
    <t>安徽沣河酒业有限公司</t>
  </si>
  <si>
    <t>江苏省海门供销大厦</t>
  </si>
  <si>
    <t>海门市供销大厦</t>
  </si>
  <si>
    <t>南京市福旺食品有限公司</t>
  </si>
  <si>
    <t>南京福旺食品有限公司</t>
  </si>
  <si>
    <t>安徽省淮北金兰批发部</t>
  </si>
  <si>
    <t>江苏省如皋市皋城酒业有限公司</t>
  </si>
  <si>
    <t>如皋市皋城酒业有限公司</t>
  </si>
  <si>
    <t>江苏省江都市嘉福酒业有限公司</t>
  </si>
  <si>
    <t>江都市嘉福酒业有限公司</t>
  </si>
  <si>
    <t>南京市兰特</t>
  </si>
  <si>
    <t>南京市浦口工业总公司</t>
  </si>
  <si>
    <t>南京市浦口区工业总公司</t>
  </si>
  <si>
    <t>江苏省淮阴商厦</t>
  </si>
  <si>
    <t>淮阴商厦</t>
  </si>
  <si>
    <t>南京市金鹰国际购物中心</t>
  </si>
  <si>
    <t>南京金鹰国际集团有限公司</t>
  </si>
  <si>
    <t>江苏省泰州市副食品公司</t>
  </si>
  <si>
    <t>泰州副食品总公司</t>
  </si>
  <si>
    <t>南京诚隆商娱购物中心有限公司</t>
  </si>
  <si>
    <t>南京市诚信贸易</t>
  </si>
  <si>
    <t>南京市宏丰洋酒公司</t>
  </si>
  <si>
    <t>上海锦江麦德龙-南京雨花商场</t>
  </si>
  <si>
    <t>麦德龙商业集团有限公司南京雨花商场</t>
  </si>
  <si>
    <t>个人蒋寿昌</t>
  </si>
  <si>
    <t>江苏省响水县糖烟酒公司</t>
  </si>
  <si>
    <t>江苏省响水县糖烟酒总店</t>
  </si>
  <si>
    <t>南京市健力宝科技开发公司</t>
  </si>
  <si>
    <t>南京通信工程学院</t>
  </si>
  <si>
    <t>南京通信工程学院军人服务社</t>
  </si>
  <si>
    <t>安徽省阜阳市糖酒副食批发部</t>
  </si>
  <si>
    <t>阜阳市糖酒副食品公司批发部</t>
  </si>
  <si>
    <t>南京市大自然生物工程公司</t>
  </si>
  <si>
    <t>江苏大自然生物工程公司</t>
  </si>
  <si>
    <t>江苏省淮阴市新亚商城</t>
  </si>
  <si>
    <t>江苏省兴化市糖烟酒公司</t>
  </si>
  <si>
    <t>南京市宁联食品店</t>
  </si>
  <si>
    <t>江苏省苏州百汇连锁店总公司</t>
  </si>
  <si>
    <t>苏州百汇连锁店总公司南环店</t>
  </si>
  <si>
    <t>江苏省沛县大屯矿区</t>
  </si>
  <si>
    <t>南京市太平商场</t>
  </si>
  <si>
    <t>南京市太平商场有限公司</t>
  </si>
  <si>
    <t>南京市惠萌远贸易公司</t>
  </si>
  <si>
    <t>南京惠萌远国际贸易发展有限公司</t>
  </si>
  <si>
    <t>南京市狮子楼酒店</t>
  </si>
  <si>
    <t>南京市鼓楼区狮子楼大酒店</t>
  </si>
  <si>
    <t>南京市山西路百货大楼</t>
  </si>
  <si>
    <t>南京山西路百货大楼有限责任公司</t>
  </si>
  <si>
    <t>南京市水上世界</t>
  </si>
  <si>
    <t>南京市兰天经营公司</t>
  </si>
  <si>
    <t>广东省饮食服务有限公司</t>
  </si>
  <si>
    <t>南京市金旺县副食品公司</t>
  </si>
  <si>
    <t>江苏省海达轴承缎造公司</t>
  </si>
  <si>
    <t>南京市华美批发部</t>
  </si>
  <si>
    <t>南京市梅铁百货店</t>
  </si>
  <si>
    <t>江苏晨林梅山</t>
  </si>
  <si>
    <t>江苏晨林商贸有限公司爱购梅山店</t>
  </si>
  <si>
    <t>江苏京侨食品有限公司</t>
  </si>
  <si>
    <t>南京市皇润实业有限公司</t>
  </si>
  <si>
    <t>南京皇润实业有限公司</t>
  </si>
  <si>
    <t>南京市银港酒楼</t>
  </si>
  <si>
    <t>南京银港海鲜酒楼</t>
  </si>
  <si>
    <t>南京市华安调味品批发部</t>
  </si>
  <si>
    <t>江苏省建湖县粮贸大厦</t>
  </si>
  <si>
    <t>南京双狮楼大酒店</t>
  </si>
  <si>
    <t>国际酿酒集团中国有限公司上海办</t>
  </si>
  <si>
    <t>香港国际酿酒集团中国有限公司上海代表处</t>
  </si>
  <si>
    <t>南京市农机安全报社</t>
  </si>
  <si>
    <t>南京市有限广播电视台</t>
  </si>
  <si>
    <t>江苏省高邮食品厂</t>
  </si>
  <si>
    <t>高邮市食品厂</t>
  </si>
  <si>
    <t>南京市科巷菜场糖专柜</t>
  </si>
  <si>
    <t>南京市秦淮区拆迁办</t>
  </si>
  <si>
    <t>其他状态；社会组织。</t>
  </si>
  <si>
    <t>南京市秦淮区房屋拆迁安置办公室</t>
  </si>
  <si>
    <t>南京市晓华车队</t>
  </si>
  <si>
    <t>南京市白鹭食品厂</t>
  </si>
  <si>
    <t>南京市雨花台区白鹭食品厂经营部</t>
  </si>
  <si>
    <t>江苏省高淳县糖烟酒公司</t>
  </si>
  <si>
    <t>南京市惠丰商行</t>
  </si>
  <si>
    <t>江苏省泰州凤凰商业公司</t>
  </si>
  <si>
    <t>代垫运费等</t>
  </si>
  <si>
    <t>南京市橄榄树</t>
  </si>
  <si>
    <t>江苏省淮安市锦程贸易公司</t>
  </si>
  <si>
    <t>江苏省东海县糖烟酒公司</t>
  </si>
  <si>
    <t>江苏省糖烟酒总公司东海分公司</t>
  </si>
  <si>
    <t>南京市苏龙酒楼</t>
  </si>
  <si>
    <t>江苏省冶金厅</t>
  </si>
  <si>
    <t>南京市龙祥大酒店</t>
  </si>
  <si>
    <t>南京梦重园南北货有限责任公司溧水超市</t>
  </si>
  <si>
    <t>江苏商厦经济发展有限公司</t>
  </si>
  <si>
    <t>南京市中华酒家</t>
  </si>
  <si>
    <t>南京中华楼酒家</t>
  </si>
  <si>
    <t>南京市方达批发部</t>
  </si>
  <si>
    <t>江苏省淮阴华联商厦购物中心</t>
  </si>
  <si>
    <t>淮阴华联商厦购物中心</t>
  </si>
  <si>
    <t>南京市华联鞋帽公司</t>
  </si>
  <si>
    <t>南京友谊华联（集团）有限责任公司鞋帽批发分公司</t>
  </si>
  <si>
    <t>南京市湖南路商场</t>
  </si>
  <si>
    <t>南京湖南路商场有限公司</t>
  </si>
  <si>
    <t>安徽省马鞍山市雨山烟酒食品批发</t>
  </si>
  <si>
    <t>马鞍山市雨山烟酒食品批发部</t>
  </si>
  <si>
    <t>江苏省吴江市糖烟酒公司</t>
  </si>
  <si>
    <t>南京市外贸进出口商品经销公司</t>
  </si>
  <si>
    <t>南京市外贸进出口商品经销公司批发分公司</t>
  </si>
  <si>
    <t>南京市御厨轩粤菜城</t>
  </si>
  <si>
    <t>南京御厨轩大酒楼</t>
  </si>
  <si>
    <t>南京市宝兰批发部</t>
  </si>
  <si>
    <t>南京市金帝</t>
  </si>
  <si>
    <t>南京市学士园酒店</t>
  </si>
  <si>
    <t>江苏学士园酒店有限公司</t>
  </si>
  <si>
    <t>江苏省兴化大兴商厦</t>
  </si>
  <si>
    <t>兴化市大兴商厦</t>
  </si>
  <si>
    <t>江苏中际科技实业公司</t>
  </si>
  <si>
    <t>新龙和洋酒公司</t>
  </si>
  <si>
    <t>新龙和洋酒（香港及中国）有限公司</t>
  </si>
  <si>
    <t>南京市大桥商场</t>
  </si>
  <si>
    <t>南京大桥商场</t>
  </si>
  <si>
    <t>南京市泽华糖酒有限公司</t>
  </si>
  <si>
    <t>南京市鼓楼食品商场</t>
  </si>
  <si>
    <t>南京市鼓楼食品商场有限公司</t>
  </si>
  <si>
    <t>南京市闽宁干货经营部</t>
  </si>
  <si>
    <t>南京市下关区闽宁干货经营部</t>
  </si>
  <si>
    <t>江苏省泗阳亚细亚</t>
  </si>
  <si>
    <t>南京市豪门夜总会</t>
  </si>
  <si>
    <t>南京市金硕源大酒店石鼓路</t>
  </si>
  <si>
    <t>金硕源大酒楼石鼓路分店</t>
  </si>
  <si>
    <t>南京市司达食品有限公司</t>
  </si>
  <si>
    <t>南京司达食品有限公司</t>
  </si>
  <si>
    <t>南京市千百叶超市</t>
  </si>
  <si>
    <t>江苏省苏州中亚公司</t>
  </si>
  <si>
    <t>江苏省泰兴市长江糖烟酒</t>
  </si>
  <si>
    <t>泰兴市长江糖烟酒有限公司</t>
  </si>
  <si>
    <t>南京市宇开土石方工程公司</t>
  </si>
  <si>
    <t>南京宇开土石方工程公司</t>
  </si>
  <si>
    <t>南京市南钢一烧分厂</t>
  </si>
  <si>
    <t>南京市唐宫大酒楼</t>
  </si>
  <si>
    <t>珠海市唐人饮食服务有限公司南京唐宫大酒楼</t>
  </si>
  <si>
    <t>江苏省宝应亚细亚商城</t>
  </si>
  <si>
    <t>南京市南大南苑餐厅</t>
  </si>
  <si>
    <t>南京市玄武饭店餐饮部</t>
  </si>
  <si>
    <t>南京玄武饭店商场部</t>
  </si>
  <si>
    <t>江苏省总工会招待所</t>
  </si>
  <si>
    <t>江苏省总工会机关招待所</t>
  </si>
  <si>
    <t>南京市唐宫酒楼</t>
  </si>
  <si>
    <t>江苏省扬中华厦商业公司</t>
  </si>
  <si>
    <t>江苏省南京溧水供销商城集团</t>
  </si>
  <si>
    <t>南京溧水供销商城集团有限公司</t>
  </si>
  <si>
    <t>江苏省淮阴市宏泰商城</t>
  </si>
  <si>
    <t>南京市雨花台区糖烟酒公司</t>
  </si>
  <si>
    <t>南京市铁路电子仪器厂</t>
  </si>
  <si>
    <t>南京铁路电子仪器厂</t>
  </si>
  <si>
    <t>安徽省百川糖酒</t>
  </si>
  <si>
    <t>安徽省百川糖酒有限责任公司</t>
  </si>
  <si>
    <t>江苏省如皋供销总社</t>
  </si>
  <si>
    <t>江苏省如皋市供销物资总公司</t>
  </si>
  <si>
    <t>南京市中华门饭店分部</t>
  </si>
  <si>
    <t>南京中华门饭店分部</t>
  </si>
  <si>
    <t>南京市新海华营销有限公司</t>
  </si>
  <si>
    <t>南京新海华营销有限公司</t>
  </si>
  <si>
    <t>江苏省泰州市集成贸易公司</t>
  </si>
  <si>
    <t>南京市振伟糖烟酒公司</t>
  </si>
  <si>
    <t>江苏省淮阴市东方大厦</t>
  </si>
  <si>
    <t>淮阴市东方大厦</t>
  </si>
  <si>
    <t>江苏省盐城市百货总公司</t>
  </si>
  <si>
    <t>江苏省盐城百货采购供应站</t>
  </si>
  <si>
    <t>南京市伊甸园餐厅</t>
  </si>
  <si>
    <t>南京市江宁区伊甸园茶餐厅</t>
  </si>
  <si>
    <t>个人(于洋)</t>
  </si>
  <si>
    <t>南京市土特产品商店</t>
  </si>
  <si>
    <t>南京市大庆饭店</t>
  </si>
  <si>
    <t>大庆石油管理局驻江苏省办事处南京大庆饭店</t>
  </si>
  <si>
    <t>南京市嘉年华</t>
  </si>
  <si>
    <t>南京嘉年华酒业有限公司</t>
  </si>
  <si>
    <t>南京市万联批发部</t>
  </si>
  <si>
    <t>江苏省金湖县土产棉麻总公司华昌</t>
  </si>
  <si>
    <t>江苏省泰州市宏达贸易商行</t>
  </si>
  <si>
    <t>南京市83470部队服务中心</t>
  </si>
  <si>
    <t>八三四七O部队基地加油中心</t>
  </si>
  <si>
    <t>南京紫荆大酒店</t>
  </si>
  <si>
    <t>南京紫荆花大酒店有限公司</t>
  </si>
  <si>
    <t>南京市阳光物业管理发展有限公司</t>
  </si>
  <si>
    <t>南京市新飞源酒楼</t>
  </si>
  <si>
    <t>南京新飞源酒楼</t>
  </si>
  <si>
    <t>南京市狮王府</t>
  </si>
  <si>
    <t>南京狮王府美食有限公司</t>
  </si>
  <si>
    <t>南京市鼓楼区人民法院</t>
  </si>
  <si>
    <t>南京市白下区机关经营部</t>
  </si>
  <si>
    <t>南京白下区区级机关劳动服务公司经营部</t>
  </si>
  <si>
    <t>江阴市名烟名酒行</t>
  </si>
  <si>
    <t>太平洋建设</t>
  </si>
  <si>
    <t>江苏太平洋建设有限公司</t>
  </si>
  <si>
    <t>常州秦海平</t>
  </si>
  <si>
    <t>阳光人寿保险</t>
  </si>
  <si>
    <t>刷卡暂存</t>
  </si>
  <si>
    <t>淮安特许店</t>
  </si>
  <si>
    <t>盱眙特许店（仁泰烟酒）</t>
  </si>
  <si>
    <t>客户杨小妹</t>
  </si>
  <si>
    <t>沛县特许店</t>
  </si>
  <si>
    <t>无锡锡西专卖店</t>
  </si>
  <si>
    <t>集庆门谢总</t>
  </si>
  <si>
    <t>客户阎军</t>
  </si>
  <si>
    <t>金涵商贸</t>
  </si>
  <si>
    <t>江苏金涵商贸有限公司</t>
  </si>
  <si>
    <t>客户徐诚</t>
  </si>
  <si>
    <t>南京英硕力新柏科技有限公司</t>
  </si>
  <si>
    <t>南京市天洋酒业有限公司</t>
  </si>
  <si>
    <t>南京天洋酒业有限公司</t>
  </si>
  <si>
    <t>扬州荷花池店</t>
  </si>
  <si>
    <t>昆山专卖店</t>
  </si>
  <si>
    <t>海安许海青</t>
  </si>
  <si>
    <t>张家港特许店</t>
  </si>
  <si>
    <t>淮安楚州店</t>
  </si>
  <si>
    <r>
      <rPr>
        <sz val="12"/>
        <rFont val="宋体"/>
        <charset val="134"/>
      </rPr>
      <t>预收账款明细表</t>
    </r>
  </si>
  <si>
    <r>
      <rPr>
        <b/>
        <sz val="10"/>
        <color indexed="8"/>
        <rFont val="宋体"/>
        <charset val="134"/>
      </rPr>
      <t>客商名称</t>
    </r>
  </si>
  <si>
    <r>
      <rPr>
        <b/>
        <sz val="10"/>
        <color indexed="8"/>
        <rFont val="Times New Roman"/>
        <charset val="134"/>
      </rPr>
      <t>4-5</t>
    </r>
    <r>
      <rPr>
        <b/>
        <sz val="10"/>
        <color indexed="8"/>
        <rFont val="宋体"/>
        <charset val="134"/>
      </rPr>
      <t>年</t>
    </r>
  </si>
  <si>
    <r>
      <rPr>
        <b/>
        <sz val="10"/>
        <color indexed="8"/>
        <rFont val="Times New Roman"/>
        <charset val="134"/>
      </rPr>
      <t>5</t>
    </r>
    <r>
      <rPr>
        <b/>
        <sz val="10"/>
        <color indexed="8"/>
        <rFont val="宋体"/>
        <charset val="134"/>
      </rPr>
      <t>年以上</t>
    </r>
  </si>
  <si>
    <r>
      <rPr>
        <sz val="10"/>
        <rFont val="宋体"/>
        <charset val="134"/>
      </rPr>
      <t>南京市镇江路批</t>
    </r>
  </si>
  <si>
    <r>
      <rPr>
        <sz val="10"/>
        <rFont val="Times New Roman"/>
        <charset val="134"/>
      </rPr>
      <t>2011</t>
    </r>
    <r>
      <rPr>
        <sz val="10"/>
        <rFont val="宋体"/>
        <charset val="134"/>
      </rPr>
      <t>年起长期不动户</t>
    </r>
  </si>
  <si>
    <r>
      <rPr>
        <sz val="10"/>
        <rFont val="宋体"/>
        <charset val="134"/>
      </rPr>
      <t>华庆安</t>
    </r>
  </si>
  <si>
    <r>
      <rPr>
        <sz val="10"/>
        <rFont val="宋体"/>
        <charset val="134"/>
      </rPr>
      <t>南京市摩托车制造厂</t>
    </r>
  </si>
  <si>
    <r>
      <rPr>
        <sz val="10"/>
        <rFont val="宋体"/>
        <charset val="134"/>
      </rPr>
      <t>南京市一批</t>
    </r>
  </si>
  <si>
    <r>
      <rPr>
        <sz val="10"/>
        <rFont val="宋体"/>
        <charset val="134"/>
      </rPr>
      <t>安徽省芜湖市丰和酒业公司</t>
    </r>
  </si>
  <si>
    <r>
      <rPr>
        <sz val="10"/>
        <rFont val="宋体"/>
        <charset val="134"/>
      </rPr>
      <t>应收账款负数重分类，</t>
    </r>
    <r>
      <rPr>
        <sz val="10"/>
        <rFont val="Times New Roman"/>
        <charset val="134"/>
      </rPr>
      <t>2011</t>
    </r>
    <r>
      <rPr>
        <sz val="10"/>
        <rFont val="宋体"/>
        <charset val="134"/>
      </rPr>
      <t>年起长期不动户</t>
    </r>
  </si>
  <si>
    <r>
      <rPr>
        <sz val="10"/>
        <rFont val="宋体"/>
        <charset val="134"/>
      </rPr>
      <t>江苏省海门供销大厦</t>
    </r>
  </si>
  <si>
    <r>
      <rPr>
        <sz val="10"/>
        <rFont val="宋体"/>
        <charset val="134"/>
      </rPr>
      <t>南京市福旺食品有限公司</t>
    </r>
  </si>
  <si>
    <r>
      <rPr>
        <sz val="10"/>
        <rFont val="宋体"/>
        <charset val="134"/>
      </rPr>
      <t>安徽省淮北金兰批发部</t>
    </r>
  </si>
  <si>
    <r>
      <rPr>
        <sz val="10"/>
        <rFont val="宋体"/>
        <charset val="134"/>
      </rPr>
      <t>江苏省如皋市皋城酒业有限公司</t>
    </r>
  </si>
  <si>
    <r>
      <rPr>
        <sz val="10"/>
        <rFont val="宋体"/>
        <charset val="134"/>
      </rPr>
      <t>江苏省江都市嘉福酒业有限公司</t>
    </r>
  </si>
  <si>
    <r>
      <rPr>
        <sz val="10"/>
        <rFont val="宋体"/>
        <charset val="134"/>
      </rPr>
      <t>南京市兰特</t>
    </r>
  </si>
  <si>
    <r>
      <rPr>
        <sz val="10"/>
        <rFont val="宋体"/>
        <charset val="134"/>
      </rPr>
      <t>南京市浦口工业总公司</t>
    </r>
  </si>
  <si>
    <r>
      <rPr>
        <sz val="10"/>
        <rFont val="宋体"/>
        <charset val="134"/>
      </rPr>
      <t>江苏省淮阴商厦</t>
    </r>
  </si>
  <si>
    <t xml:space="preserve">其他状态 </t>
  </si>
  <si>
    <r>
      <rPr>
        <sz val="10"/>
        <rFont val="宋体"/>
        <charset val="134"/>
      </rPr>
      <t>南京市金鹰国际购物中心</t>
    </r>
  </si>
  <si>
    <r>
      <rPr>
        <sz val="10"/>
        <rFont val="宋体"/>
        <charset val="134"/>
      </rPr>
      <t>江苏省泰州市副食品公司</t>
    </r>
  </si>
  <si>
    <r>
      <rPr>
        <sz val="10"/>
        <rFont val="宋体"/>
        <charset val="134"/>
      </rPr>
      <t>南京诚隆商娱购物中心有限公司</t>
    </r>
  </si>
  <si>
    <r>
      <rPr>
        <sz val="10"/>
        <rFont val="宋体"/>
        <charset val="134"/>
      </rPr>
      <t>南京市诚信贸易</t>
    </r>
  </si>
  <si>
    <r>
      <rPr>
        <sz val="10"/>
        <rFont val="宋体"/>
        <charset val="134"/>
      </rPr>
      <t>南京市宏丰洋酒公司</t>
    </r>
  </si>
  <si>
    <r>
      <rPr>
        <sz val="10"/>
        <rFont val="宋体"/>
        <charset val="134"/>
      </rPr>
      <t>上海锦江麦德龙</t>
    </r>
    <r>
      <rPr>
        <sz val="10"/>
        <rFont val="Times New Roman"/>
        <charset val="134"/>
      </rPr>
      <t>-</t>
    </r>
    <r>
      <rPr>
        <sz val="10"/>
        <rFont val="宋体"/>
        <charset val="134"/>
      </rPr>
      <t>南京雨花商场</t>
    </r>
  </si>
  <si>
    <r>
      <rPr>
        <sz val="10"/>
        <rFont val="宋体"/>
        <charset val="134"/>
      </rPr>
      <t>个人蒋寿昌</t>
    </r>
  </si>
  <si>
    <r>
      <rPr>
        <sz val="10"/>
        <rFont val="宋体"/>
        <charset val="134"/>
      </rPr>
      <t>江苏省响水县糖烟酒公司</t>
    </r>
  </si>
  <si>
    <r>
      <rPr>
        <sz val="10"/>
        <rFont val="宋体"/>
        <charset val="134"/>
      </rPr>
      <t>南京市健力宝科技开发公司</t>
    </r>
  </si>
  <si>
    <r>
      <rPr>
        <sz val="10"/>
        <rFont val="宋体"/>
        <charset val="134"/>
      </rPr>
      <t>南京通信工程学院</t>
    </r>
  </si>
  <si>
    <r>
      <rPr>
        <sz val="10"/>
        <rFont val="宋体"/>
        <charset val="134"/>
      </rPr>
      <t>安徽省阜阳市糖酒副食批发部</t>
    </r>
  </si>
  <si>
    <r>
      <rPr>
        <sz val="10"/>
        <rFont val="宋体"/>
        <charset val="134"/>
      </rPr>
      <t>南京市大自然生物工程公司</t>
    </r>
  </si>
  <si>
    <r>
      <rPr>
        <sz val="10"/>
        <rFont val="宋体"/>
        <charset val="134"/>
      </rPr>
      <t>江苏省淮阴市新亚商城</t>
    </r>
  </si>
  <si>
    <r>
      <rPr>
        <sz val="10"/>
        <rFont val="宋体"/>
        <charset val="134"/>
      </rPr>
      <t>江苏省兴化市糖烟酒公司</t>
    </r>
  </si>
  <si>
    <r>
      <rPr>
        <sz val="10"/>
        <rFont val="宋体"/>
        <charset val="134"/>
      </rPr>
      <t>南京市宁联食品店</t>
    </r>
  </si>
  <si>
    <r>
      <rPr>
        <sz val="10"/>
        <rFont val="宋体"/>
        <charset val="134"/>
      </rPr>
      <t>江苏省苏州百汇连锁店总公司</t>
    </r>
  </si>
  <si>
    <r>
      <rPr>
        <sz val="10"/>
        <rFont val="宋体"/>
        <charset val="134"/>
      </rPr>
      <t>江苏省沛县大屯矿区</t>
    </r>
  </si>
  <si>
    <r>
      <rPr>
        <sz val="10"/>
        <rFont val="宋体"/>
        <charset val="134"/>
      </rPr>
      <t>南京市太平商场</t>
    </r>
  </si>
  <si>
    <r>
      <rPr>
        <sz val="10"/>
        <rFont val="宋体"/>
        <charset val="134"/>
      </rPr>
      <t>南京市惠萌远贸易公司</t>
    </r>
  </si>
  <si>
    <r>
      <rPr>
        <sz val="10"/>
        <rFont val="宋体"/>
        <charset val="134"/>
      </rPr>
      <t>南京市狮子楼酒店</t>
    </r>
  </si>
  <si>
    <t>其他状态</t>
  </si>
  <si>
    <r>
      <rPr>
        <sz val="10"/>
        <rFont val="宋体"/>
        <charset val="134"/>
      </rPr>
      <t>南京市山西路百货大楼</t>
    </r>
  </si>
  <si>
    <r>
      <rPr>
        <sz val="10"/>
        <rFont val="宋体"/>
        <charset val="134"/>
      </rPr>
      <t>南京市水上世界</t>
    </r>
  </si>
  <si>
    <r>
      <rPr>
        <sz val="10"/>
        <rFont val="宋体"/>
        <charset val="134"/>
      </rPr>
      <t>南京市兰天经营公司</t>
    </r>
  </si>
  <si>
    <r>
      <rPr>
        <sz val="10"/>
        <rFont val="宋体"/>
        <charset val="134"/>
      </rPr>
      <t>广东省饮食服务公司</t>
    </r>
  </si>
  <si>
    <r>
      <rPr>
        <sz val="10"/>
        <rFont val="宋体"/>
        <charset val="134"/>
      </rPr>
      <t>南京市金旺县副食品公司</t>
    </r>
  </si>
  <si>
    <r>
      <rPr>
        <sz val="10"/>
        <rFont val="宋体"/>
        <charset val="134"/>
      </rPr>
      <t>江苏省海达轴承缎造公司</t>
    </r>
  </si>
  <si>
    <r>
      <rPr>
        <sz val="10"/>
        <rFont val="宋体"/>
        <charset val="134"/>
      </rPr>
      <t>南京市华美批发部</t>
    </r>
  </si>
  <si>
    <r>
      <rPr>
        <sz val="10"/>
        <rFont val="宋体"/>
        <charset val="134"/>
      </rPr>
      <t>南京市梅铁百货店</t>
    </r>
  </si>
  <si>
    <r>
      <rPr>
        <sz val="10"/>
        <rFont val="宋体"/>
        <charset val="134"/>
      </rPr>
      <t>江苏晨林梅山</t>
    </r>
  </si>
  <si>
    <r>
      <rPr>
        <sz val="10"/>
        <rFont val="宋体"/>
        <charset val="134"/>
      </rPr>
      <t>南京市北郊糖酒食杂经营部</t>
    </r>
  </si>
  <si>
    <r>
      <rPr>
        <sz val="10"/>
        <rFont val="宋体"/>
        <charset val="134"/>
      </rPr>
      <t>江苏京侨食品有限公司</t>
    </r>
  </si>
  <si>
    <r>
      <rPr>
        <sz val="10"/>
        <rFont val="宋体"/>
        <charset val="134"/>
      </rPr>
      <t>南京市皇润实业有限公司</t>
    </r>
  </si>
  <si>
    <r>
      <rPr>
        <sz val="10"/>
        <rFont val="宋体"/>
        <charset val="134"/>
      </rPr>
      <t>南京市银港酒楼</t>
    </r>
  </si>
  <si>
    <r>
      <rPr>
        <sz val="10"/>
        <rFont val="宋体"/>
        <charset val="134"/>
      </rPr>
      <t>南京市华安调味品批发部</t>
    </r>
  </si>
  <si>
    <r>
      <rPr>
        <sz val="10"/>
        <rFont val="宋体"/>
        <charset val="134"/>
      </rPr>
      <t>江苏省建湖县粮贸大厦</t>
    </r>
  </si>
  <si>
    <r>
      <rPr>
        <sz val="10"/>
        <rFont val="宋体"/>
        <charset val="134"/>
      </rPr>
      <t>南京双狮楼大酒店</t>
    </r>
  </si>
  <si>
    <r>
      <rPr>
        <sz val="10"/>
        <rFont val="宋体"/>
        <charset val="134"/>
      </rPr>
      <t>国际酿酒集团中国有限公司上海办</t>
    </r>
  </si>
  <si>
    <r>
      <rPr>
        <sz val="10"/>
        <rFont val="宋体"/>
        <charset val="134"/>
      </rPr>
      <t>南京市农机安全报社</t>
    </r>
  </si>
  <si>
    <r>
      <rPr>
        <sz val="10"/>
        <rFont val="宋体"/>
        <charset val="134"/>
      </rPr>
      <t>南京市有限广播电视台</t>
    </r>
  </si>
  <si>
    <r>
      <rPr>
        <sz val="10"/>
        <rFont val="宋体"/>
        <charset val="134"/>
      </rPr>
      <t>江苏省高邮食品厂</t>
    </r>
  </si>
  <si>
    <r>
      <rPr>
        <sz val="10"/>
        <rFont val="宋体"/>
        <charset val="134"/>
      </rPr>
      <t>南京市科巷菜场糖专柜</t>
    </r>
  </si>
  <si>
    <r>
      <rPr>
        <sz val="10"/>
        <rFont val="宋体"/>
        <charset val="134"/>
      </rPr>
      <t>南京市秦淮区拆迁办</t>
    </r>
  </si>
  <si>
    <r>
      <rPr>
        <sz val="10"/>
        <rFont val="宋体"/>
        <charset val="134"/>
      </rPr>
      <t>南京市晓华车队</t>
    </r>
  </si>
  <si>
    <r>
      <rPr>
        <sz val="10"/>
        <rFont val="宋体"/>
        <charset val="134"/>
      </rPr>
      <t>南京市白鹭食品厂</t>
    </r>
  </si>
  <si>
    <r>
      <rPr>
        <sz val="10"/>
        <rFont val="宋体"/>
        <charset val="134"/>
      </rPr>
      <t>其他</t>
    </r>
  </si>
  <si>
    <r>
      <rPr>
        <sz val="10"/>
        <rFont val="宋体"/>
        <charset val="134"/>
      </rPr>
      <t>江苏省高淳县糖烟酒公司</t>
    </r>
  </si>
  <si>
    <r>
      <rPr>
        <sz val="10"/>
        <rFont val="宋体"/>
        <charset val="134"/>
      </rPr>
      <t>南京市惠丰商行</t>
    </r>
  </si>
  <si>
    <r>
      <rPr>
        <sz val="10"/>
        <rFont val="宋体"/>
        <charset val="134"/>
      </rPr>
      <t>江苏省泰州凤凰商业公司</t>
    </r>
  </si>
  <si>
    <r>
      <rPr>
        <sz val="10"/>
        <rFont val="宋体"/>
        <charset val="134"/>
      </rPr>
      <t>代垫运费等</t>
    </r>
  </si>
  <si>
    <r>
      <rPr>
        <sz val="10"/>
        <rFont val="宋体"/>
        <charset val="134"/>
      </rPr>
      <t>南京市橄榄树</t>
    </r>
  </si>
  <si>
    <r>
      <rPr>
        <sz val="10"/>
        <rFont val="宋体"/>
        <charset val="134"/>
      </rPr>
      <t>江苏省淮安市锦程贸易公司</t>
    </r>
  </si>
  <si>
    <r>
      <rPr>
        <sz val="10"/>
        <rFont val="宋体"/>
        <charset val="134"/>
      </rPr>
      <t>江苏省东海县糖烟酒公司</t>
    </r>
  </si>
  <si>
    <r>
      <rPr>
        <sz val="10"/>
        <rFont val="宋体"/>
        <charset val="134"/>
      </rPr>
      <t>南京市苏龙酒楼</t>
    </r>
  </si>
  <si>
    <r>
      <rPr>
        <sz val="10"/>
        <rFont val="宋体"/>
        <charset val="134"/>
      </rPr>
      <t>江苏省冶金厅</t>
    </r>
  </si>
  <si>
    <r>
      <rPr>
        <sz val="10"/>
        <rFont val="宋体"/>
        <charset val="134"/>
      </rPr>
      <t>南京市龙祥大酒店</t>
    </r>
  </si>
  <si>
    <r>
      <rPr>
        <sz val="10"/>
        <rFont val="宋体"/>
        <charset val="134"/>
      </rPr>
      <t>南京市梦重园南北货有限公司</t>
    </r>
  </si>
  <si>
    <r>
      <rPr>
        <sz val="10"/>
        <rFont val="宋体"/>
        <charset val="134"/>
      </rPr>
      <t>江苏商厦经济发展有限公司</t>
    </r>
  </si>
  <si>
    <r>
      <rPr>
        <sz val="10"/>
        <rFont val="宋体"/>
        <charset val="134"/>
      </rPr>
      <t>南京市中华酒家</t>
    </r>
  </si>
  <si>
    <r>
      <rPr>
        <sz val="10"/>
        <rFont val="宋体"/>
        <charset val="134"/>
      </rPr>
      <t>南京市方达批发部</t>
    </r>
  </si>
  <si>
    <r>
      <rPr>
        <sz val="10"/>
        <rFont val="宋体"/>
        <charset val="134"/>
      </rPr>
      <t>江苏省淮阴华联商厦购物中心</t>
    </r>
  </si>
  <si>
    <r>
      <rPr>
        <sz val="10"/>
        <rFont val="宋体"/>
        <charset val="134"/>
      </rPr>
      <t>南京市华联鞋帽公司</t>
    </r>
  </si>
  <si>
    <r>
      <rPr>
        <sz val="10"/>
        <rFont val="宋体"/>
        <charset val="134"/>
      </rPr>
      <t>南京市湖南路商场</t>
    </r>
  </si>
  <si>
    <r>
      <rPr>
        <sz val="10"/>
        <rFont val="宋体"/>
        <charset val="134"/>
      </rPr>
      <t>安徽省马鞍山市雨山烟酒食品批发</t>
    </r>
  </si>
  <si>
    <r>
      <rPr>
        <sz val="10"/>
        <rFont val="宋体"/>
        <charset val="134"/>
      </rPr>
      <t>江苏省吴江市糖烟酒公司</t>
    </r>
  </si>
  <si>
    <r>
      <rPr>
        <sz val="10"/>
        <rFont val="宋体"/>
        <charset val="134"/>
      </rPr>
      <t>南京市外贸进出口商品经销公司</t>
    </r>
  </si>
  <si>
    <r>
      <rPr>
        <sz val="10"/>
        <rFont val="宋体"/>
        <charset val="134"/>
      </rPr>
      <t>南京市御厨轩粤菜城</t>
    </r>
  </si>
  <si>
    <r>
      <rPr>
        <sz val="10"/>
        <rFont val="宋体"/>
        <charset val="134"/>
      </rPr>
      <t>南京市宝兰批发部</t>
    </r>
  </si>
  <si>
    <r>
      <rPr>
        <sz val="10"/>
        <rFont val="宋体"/>
        <charset val="134"/>
      </rPr>
      <t>南京市金帝</t>
    </r>
  </si>
  <si>
    <r>
      <rPr>
        <sz val="10"/>
        <rFont val="宋体"/>
        <charset val="134"/>
      </rPr>
      <t>南京市学士园酒店</t>
    </r>
  </si>
  <si>
    <r>
      <rPr>
        <sz val="10"/>
        <rFont val="宋体"/>
        <charset val="134"/>
      </rPr>
      <t>江苏省兴化大兴商厦</t>
    </r>
  </si>
  <si>
    <r>
      <rPr>
        <sz val="10"/>
        <rFont val="宋体"/>
        <charset val="134"/>
      </rPr>
      <t>江苏中际科技实业公司</t>
    </r>
  </si>
  <si>
    <r>
      <rPr>
        <sz val="10"/>
        <rFont val="宋体"/>
        <charset val="134"/>
      </rPr>
      <t>新龙和洋酒公司</t>
    </r>
  </si>
  <si>
    <r>
      <rPr>
        <sz val="10"/>
        <rFont val="宋体"/>
        <charset val="134"/>
      </rPr>
      <t>南京市大桥商场</t>
    </r>
  </si>
  <si>
    <r>
      <rPr>
        <sz val="10"/>
        <rFont val="宋体"/>
        <charset val="134"/>
      </rPr>
      <t>南京市泽华糖酒有限公司</t>
    </r>
  </si>
  <si>
    <r>
      <rPr>
        <sz val="10"/>
        <rFont val="宋体"/>
        <charset val="134"/>
      </rPr>
      <t>南京市鼓楼食品商场</t>
    </r>
  </si>
  <si>
    <t>南京鼓楼食品商场分部</t>
  </si>
  <si>
    <r>
      <rPr>
        <sz val="10"/>
        <rFont val="宋体"/>
        <charset val="134"/>
      </rPr>
      <t>南京市闽宁干货经营部</t>
    </r>
  </si>
  <si>
    <r>
      <rPr>
        <sz val="10"/>
        <rFont val="宋体"/>
        <charset val="134"/>
      </rPr>
      <t>江苏省泗阳亚细亚</t>
    </r>
  </si>
  <si>
    <r>
      <rPr>
        <sz val="10"/>
        <rFont val="宋体"/>
        <charset val="134"/>
      </rPr>
      <t>南京市豪门夜总会</t>
    </r>
  </si>
  <si>
    <r>
      <rPr>
        <sz val="10"/>
        <rFont val="宋体"/>
        <charset val="134"/>
      </rPr>
      <t>南京市金硕源大酒店石鼓路</t>
    </r>
  </si>
  <si>
    <r>
      <rPr>
        <sz val="10"/>
        <rFont val="宋体"/>
        <charset val="134"/>
      </rPr>
      <t>南京市司达食品有限公司</t>
    </r>
  </si>
  <si>
    <r>
      <rPr>
        <sz val="10"/>
        <rFont val="宋体"/>
        <charset val="134"/>
      </rPr>
      <t>南京市千百叶超市</t>
    </r>
  </si>
  <si>
    <r>
      <rPr>
        <sz val="10"/>
        <rFont val="宋体"/>
        <charset val="134"/>
      </rPr>
      <t>江苏省苏州中亚公司</t>
    </r>
  </si>
  <si>
    <r>
      <rPr>
        <sz val="10"/>
        <rFont val="宋体"/>
        <charset val="134"/>
      </rPr>
      <t>江苏省泰兴市长江糖烟酒</t>
    </r>
  </si>
  <si>
    <r>
      <rPr>
        <sz val="10"/>
        <rFont val="宋体"/>
        <charset val="134"/>
      </rPr>
      <t>南京市宇开土石方工程公司</t>
    </r>
  </si>
  <si>
    <r>
      <rPr>
        <sz val="10"/>
        <rFont val="宋体"/>
        <charset val="134"/>
      </rPr>
      <t>南京市南钢一烧分厂</t>
    </r>
  </si>
  <si>
    <r>
      <rPr>
        <sz val="10"/>
        <rFont val="宋体"/>
        <charset val="134"/>
      </rPr>
      <t>南京市唐宫大酒楼</t>
    </r>
  </si>
  <si>
    <r>
      <rPr>
        <sz val="10"/>
        <rFont val="宋体"/>
        <charset val="134"/>
      </rPr>
      <t>江苏省宝应亚细亚商城</t>
    </r>
  </si>
  <si>
    <r>
      <rPr>
        <sz val="10"/>
        <rFont val="宋体"/>
        <charset val="134"/>
      </rPr>
      <t>南京市南大南苑餐厅</t>
    </r>
  </si>
  <si>
    <r>
      <rPr>
        <sz val="10"/>
        <rFont val="宋体"/>
        <charset val="134"/>
      </rPr>
      <t>南京市玄武饭店餐饮部</t>
    </r>
  </si>
  <si>
    <r>
      <rPr>
        <sz val="10"/>
        <rFont val="宋体"/>
        <charset val="134"/>
      </rPr>
      <t>江苏省总工会招待所</t>
    </r>
  </si>
  <si>
    <r>
      <rPr>
        <sz val="10"/>
        <rFont val="宋体"/>
        <charset val="134"/>
      </rPr>
      <t>南京市唐宫酒楼</t>
    </r>
  </si>
  <si>
    <r>
      <rPr>
        <sz val="10"/>
        <rFont val="宋体"/>
        <charset val="134"/>
      </rPr>
      <t>江苏省扬中华厦商业公司</t>
    </r>
  </si>
  <si>
    <r>
      <rPr>
        <sz val="10"/>
        <rFont val="宋体"/>
        <charset val="134"/>
      </rPr>
      <t>江苏省南京溧水供销商城集团</t>
    </r>
  </si>
  <si>
    <r>
      <rPr>
        <sz val="10"/>
        <rFont val="宋体"/>
        <charset val="134"/>
      </rPr>
      <t>江苏省淮阴市宏泰商城</t>
    </r>
  </si>
  <si>
    <r>
      <rPr>
        <sz val="10"/>
        <rFont val="宋体"/>
        <charset val="134"/>
      </rPr>
      <t>南京市雨花台区糖烟酒公司</t>
    </r>
  </si>
  <si>
    <r>
      <rPr>
        <sz val="10"/>
        <rFont val="宋体"/>
        <charset val="134"/>
      </rPr>
      <t>南京市铁路电子仪器厂</t>
    </r>
  </si>
  <si>
    <r>
      <rPr>
        <sz val="10"/>
        <rFont val="宋体"/>
        <charset val="134"/>
      </rPr>
      <t>安徽省百川糖酒</t>
    </r>
  </si>
  <si>
    <r>
      <rPr>
        <sz val="10"/>
        <rFont val="宋体"/>
        <charset val="134"/>
      </rPr>
      <t>江苏省如皋供销总社</t>
    </r>
  </si>
  <si>
    <r>
      <rPr>
        <sz val="10"/>
        <rFont val="宋体"/>
        <charset val="134"/>
      </rPr>
      <t>南京市中华门饭店分部</t>
    </r>
  </si>
  <si>
    <r>
      <rPr>
        <sz val="10"/>
        <rFont val="宋体"/>
        <charset val="134"/>
      </rPr>
      <t>南京市新海华营销有限公司</t>
    </r>
  </si>
  <si>
    <r>
      <rPr>
        <sz val="10"/>
        <rFont val="宋体"/>
        <charset val="134"/>
      </rPr>
      <t>江苏省泰州市集成贸易公司</t>
    </r>
  </si>
  <si>
    <r>
      <rPr>
        <sz val="10"/>
        <rFont val="宋体"/>
        <charset val="134"/>
      </rPr>
      <t>南京市振伟糖烟酒公司</t>
    </r>
  </si>
  <si>
    <r>
      <rPr>
        <sz val="10"/>
        <rFont val="宋体"/>
        <charset val="134"/>
      </rPr>
      <t>江苏省淮阴市东方大厦</t>
    </r>
  </si>
  <si>
    <r>
      <rPr>
        <sz val="10"/>
        <rFont val="宋体"/>
        <charset val="134"/>
      </rPr>
      <t>江苏省盐城市百货总公司</t>
    </r>
  </si>
  <si>
    <r>
      <rPr>
        <sz val="10"/>
        <rFont val="宋体"/>
        <charset val="134"/>
      </rPr>
      <t>南京市伊甸园餐厅</t>
    </r>
  </si>
  <si>
    <r>
      <rPr>
        <sz val="10"/>
        <rFont val="宋体"/>
        <charset val="134"/>
      </rPr>
      <t>个人</t>
    </r>
    <r>
      <rPr>
        <sz val="10"/>
        <rFont val="Times New Roman"/>
        <charset val="134"/>
      </rPr>
      <t>(</t>
    </r>
    <r>
      <rPr>
        <sz val="10"/>
        <rFont val="宋体"/>
        <charset val="134"/>
      </rPr>
      <t>于洋</t>
    </r>
    <r>
      <rPr>
        <sz val="10"/>
        <rFont val="Times New Roman"/>
        <charset val="134"/>
      </rPr>
      <t>)</t>
    </r>
  </si>
  <si>
    <r>
      <rPr>
        <sz val="10"/>
        <rFont val="宋体"/>
        <charset val="134"/>
      </rPr>
      <t>南京市土特产品商店</t>
    </r>
  </si>
  <si>
    <r>
      <rPr>
        <sz val="10"/>
        <rFont val="宋体"/>
        <charset val="134"/>
      </rPr>
      <t>南京市大庆饭店</t>
    </r>
  </si>
  <si>
    <r>
      <rPr>
        <sz val="10"/>
        <rFont val="宋体"/>
        <charset val="134"/>
      </rPr>
      <t>南京市嘉年华</t>
    </r>
  </si>
  <si>
    <r>
      <rPr>
        <sz val="10"/>
        <rFont val="宋体"/>
        <charset val="134"/>
      </rPr>
      <t>南京市万联批发部</t>
    </r>
  </si>
  <si>
    <r>
      <rPr>
        <sz val="10"/>
        <rFont val="宋体"/>
        <charset val="134"/>
      </rPr>
      <t>江苏省金湖县土产棉麻总公司华昌</t>
    </r>
  </si>
  <si>
    <r>
      <rPr>
        <sz val="10"/>
        <rFont val="宋体"/>
        <charset val="134"/>
      </rPr>
      <t>江苏省泰州市宏达贸易商行</t>
    </r>
  </si>
  <si>
    <r>
      <rPr>
        <sz val="10"/>
        <rFont val="宋体"/>
        <charset val="134"/>
      </rPr>
      <t>南京市</t>
    </r>
    <r>
      <rPr>
        <sz val="10"/>
        <rFont val="Times New Roman"/>
        <charset val="134"/>
      </rPr>
      <t>83470</t>
    </r>
    <r>
      <rPr>
        <sz val="10"/>
        <rFont val="宋体"/>
        <charset val="134"/>
      </rPr>
      <t>部队服务中心</t>
    </r>
  </si>
  <si>
    <r>
      <rPr>
        <sz val="10"/>
        <rFont val="宋体"/>
        <charset val="134"/>
      </rPr>
      <t>南京紫荆大酒店</t>
    </r>
  </si>
  <si>
    <r>
      <rPr>
        <sz val="10"/>
        <rFont val="宋体"/>
        <charset val="134"/>
      </rPr>
      <t>南京市阳光物业管理发展有限公司</t>
    </r>
  </si>
  <si>
    <r>
      <rPr>
        <sz val="10"/>
        <rFont val="宋体"/>
        <charset val="134"/>
      </rPr>
      <t>南京市新飞源酒楼</t>
    </r>
  </si>
  <si>
    <r>
      <rPr>
        <sz val="10"/>
        <rFont val="宋体"/>
        <charset val="134"/>
      </rPr>
      <t>南京市狮王府</t>
    </r>
  </si>
  <si>
    <r>
      <rPr>
        <sz val="10"/>
        <rFont val="宋体"/>
        <charset val="134"/>
      </rPr>
      <t>南京市鼓楼区法院</t>
    </r>
  </si>
  <si>
    <r>
      <rPr>
        <sz val="10"/>
        <rFont val="宋体"/>
        <charset val="134"/>
      </rPr>
      <t>南京市白下区机关经营部</t>
    </r>
  </si>
  <si>
    <r>
      <rPr>
        <sz val="10"/>
        <rFont val="宋体"/>
        <charset val="134"/>
      </rPr>
      <t>江阴市名烟名酒行</t>
    </r>
  </si>
  <si>
    <r>
      <rPr>
        <sz val="10"/>
        <rFont val="宋体"/>
        <charset val="134"/>
      </rPr>
      <t>应收账款负数重分类</t>
    </r>
  </si>
  <si>
    <r>
      <rPr>
        <sz val="10"/>
        <rFont val="宋体"/>
        <charset val="134"/>
      </rPr>
      <t>太平洋建设</t>
    </r>
  </si>
  <si>
    <r>
      <rPr>
        <sz val="10"/>
        <rFont val="宋体"/>
        <charset val="134"/>
      </rPr>
      <t>常州秦海平</t>
    </r>
  </si>
  <si>
    <r>
      <rPr>
        <sz val="10"/>
        <rFont val="宋体"/>
        <charset val="134"/>
      </rPr>
      <t>阳光人寿保险</t>
    </r>
  </si>
  <si>
    <r>
      <rPr>
        <sz val="10"/>
        <rFont val="宋体"/>
        <charset val="134"/>
      </rPr>
      <t>刷卡暂存</t>
    </r>
  </si>
  <si>
    <r>
      <rPr>
        <sz val="10"/>
        <rFont val="宋体"/>
        <charset val="134"/>
      </rPr>
      <t>盱眙特许店（仁泰烟酒）</t>
    </r>
  </si>
  <si>
    <r>
      <rPr>
        <sz val="10"/>
        <rFont val="宋体"/>
        <charset val="134"/>
      </rPr>
      <t>客户杨小妹</t>
    </r>
  </si>
  <si>
    <r>
      <rPr>
        <sz val="10"/>
        <rFont val="宋体"/>
        <charset val="134"/>
      </rPr>
      <t>无锡锡西专卖店</t>
    </r>
  </si>
  <si>
    <r>
      <rPr>
        <sz val="10"/>
        <rFont val="宋体"/>
        <charset val="134"/>
      </rPr>
      <t>集庆门谢总</t>
    </r>
  </si>
  <si>
    <r>
      <rPr>
        <sz val="10"/>
        <rFont val="宋体"/>
        <charset val="134"/>
      </rPr>
      <t>金涵商贸</t>
    </r>
  </si>
  <si>
    <r>
      <rPr>
        <sz val="10"/>
        <rFont val="宋体"/>
        <charset val="134"/>
      </rPr>
      <t>客户徐诚</t>
    </r>
  </si>
  <si>
    <r>
      <rPr>
        <sz val="10"/>
        <rFont val="宋体"/>
        <charset val="134"/>
      </rPr>
      <t>南京英硕力新柏科技有限公司</t>
    </r>
  </si>
  <si>
    <r>
      <rPr>
        <sz val="10"/>
        <rFont val="宋体"/>
        <charset val="134"/>
      </rPr>
      <t>南京市天洋酒业有限公司</t>
    </r>
  </si>
  <si>
    <r>
      <rPr>
        <sz val="10"/>
        <rFont val="宋体"/>
        <charset val="134"/>
      </rPr>
      <t>扬州荷花池店</t>
    </r>
  </si>
  <si>
    <r>
      <rPr>
        <sz val="10"/>
        <rFont val="宋体"/>
        <charset val="134"/>
      </rPr>
      <t>昆山专卖店</t>
    </r>
  </si>
  <si>
    <r>
      <rPr>
        <sz val="10"/>
        <rFont val="宋体"/>
        <charset val="134"/>
      </rPr>
      <t>海安许海青</t>
    </r>
  </si>
  <si>
    <r>
      <rPr>
        <sz val="10"/>
        <rFont val="宋体"/>
        <charset val="134"/>
      </rPr>
      <t>张家港特许店</t>
    </r>
  </si>
  <si>
    <r>
      <rPr>
        <b/>
        <sz val="10"/>
        <rFont val="宋体"/>
        <charset val="134"/>
      </rPr>
      <t>合计</t>
    </r>
  </si>
  <si>
    <t>应付职工薪酬评估明细表</t>
  </si>
  <si>
    <r>
      <rPr>
        <sz val="10"/>
        <rFont val="宋体"/>
        <charset val="0"/>
      </rPr>
      <t>表</t>
    </r>
    <r>
      <rPr>
        <sz val="10"/>
        <rFont val="Times New Roman"/>
        <charset val="0"/>
      </rPr>
      <t>5-7</t>
    </r>
  </si>
  <si>
    <t>预提人员费用</t>
  </si>
  <si>
    <t>应交税费评估明细表</t>
  </si>
  <si>
    <r>
      <rPr>
        <sz val="10"/>
        <rFont val="宋体"/>
        <charset val="0"/>
      </rPr>
      <t>表</t>
    </r>
    <r>
      <rPr>
        <sz val="10"/>
        <rFont val="Times New Roman"/>
        <charset val="0"/>
      </rPr>
      <t>5-8</t>
    </r>
  </si>
  <si>
    <t>征税机关</t>
  </si>
  <si>
    <t>税费种类</t>
  </si>
  <si>
    <t>国家税务局</t>
  </si>
  <si>
    <r>
      <rPr>
        <sz val="10"/>
        <rFont val="Times New Roman"/>
        <charset val="134"/>
      </rPr>
      <t>2021</t>
    </r>
    <r>
      <rPr>
        <sz val="10"/>
        <rFont val="宋体"/>
        <charset val="134"/>
      </rPr>
      <t>年</t>
    </r>
  </si>
  <si>
    <t>负数重分类至其他流动资产</t>
  </si>
  <si>
    <t>应交城市维护建设税</t>
  </si>
  <si>
    <r>
      <rPr>
        <sz val="10"/>
        <rFont val="Times New Roman"/>
        <charset val="134"/>
      </rPr>
      <t>2017</t>
    </r>
    <r>
      <rPr>
        <sz val="10"/>
        <rFont val="宋体"/>
        <charset val="134"/>
      </rPr>
      <t>年</t>
    </r>
  </si>
  <si>
    <t>应交教育费附加</t>
  </si>
  <si>
    <t>2012年以前</t>
  </si>
  <si>
    <t>综合基金</t>
  </si>
  <si>
    <t>计提房产税</t>
  </si>
  <si>
    <t>补提新城科技园2016年7～2021年6月房产税</t>
  </si>
  <si>
    <t>计提所得税</t>
  </si>
  <si>
    <t>其他应付款评估明细表</t>
  </si>
  <si>
    <r>
      <rPr>
        <sz val="10"/>
        <rFont val="宋体"/>
        <charset val="0"/>
      </rPr>
      <t>表</t>
    </r>
    <r>
      <rPr>
        <sz val="10"/>
        <rFont val="Times New Roman"/>
        <charset val="0"/>
      </rPr>
      <t>5-9</t>
    </r>
  </si>
  <si>
    <r>
      <rPr>
        <b/>
        <sz val="10"/>
        <rFont val="宋体"/>
        <charset val="134"/>
      </rPr>
      <t>户名（结算对象</t>
    </r>
    <r>
      <rPr>
        <b/>
        <sz val="10"/>
        <rFont val="Times New Roman"/>
        <charset val="0"/>
      </rPr>
      <t>)</t>
    </r>
  </si>
  <si>
    <t>新城科技园</t>
  </si>
  <si>
    <t>购房款</t>
  </si>
  <si>
    <t>江苏省沿海开发集团有限公司</t>
  </si>
  <si>
    <t>借款、利息</t>
  </si>
  <si>
    <t>省资产管理贸易公司</t>
  </si>
  <si>
    <t>往来款</t>
  </si>
  <si>
    <t>计提咨询费</t>
  </si>
  <si>
    <t>一年内到期的非流动负债评估明细表</t>
  </si>
  <si>
    <r>
      <rPr>
        <sz val="10"/>
        <rFont val="宋体"/>
        <charset val="134"/>
      </rPr>
      <t>表</t>
    </r>
    <r>
      <rPr>
        <sz val="10"/>
        <rFont val="Times New Roman"/>
        <charset val="0"/>
      </rPr>
      <t>5-11</t>
    </r>
  </si>
  <si>
    <t>结算项目</t>
  </si>
  <si>
    <r>
      <rPr>
        <sz val="10"/>
        <rFont val="宋体"/>
        <charset val="134"/>
      </rPr>
      <t>票面月利率</t>
    </r>
    <r>
      <rPr>
        <sz val="10"/>
        <rFont val="Times New Roman"/>
        <charset val="0"/>
      </rPr>
      <t>%</t>
    </r>
  </si>
  <si>
    <t>其他流动负债评估明细表</t>
  </si>
  <si>
    <r>
      <rPr>
        <sz val="10"/>
        <rFont val="宋体"/>
        <charset val="134"/>
      </rPr>
      <t>表</t>
    </r>
    <r>
      <rPr>
        <sz val="10"/>
        <rFont val="Times New Roman"/>
        <charset val="0"/>
      </rPr>
      <t>5-12</t>
    </r>
  </si>
  <si>
    <t>非流动负债评估汇总表</t>
  </si>
  <si>
    <r>
      <rPr>
        <sz val="10"/>
        <rFont val="宋体"/>
        <charset val="134"/>
      </rPr>
      <t>表</t>
    </r>
    <r>
      <rPr>
        <sz val="10"/>
        <rFont val="Times New Roman"/>
        <charset val="0"/>
      </rPr>
      <t>6</t>
    </r>
  </si>
  <si>
    <t>6-1</t>
  </si>
  <si>
    <t>6-2</t>
  </si>
  <si>
    <t>6-3</t>
  </si>
  <si>
    <t>6-4</t>
  </si>
  <si>
    <t>6-5</t>
  </si>
  <si>
    <t>6-6</t>
  </si>
  <si>
    <t>6-7</t>
  </si>
  <si>
    <t>非流动负债合计</t>
  </si>
  <si>
    <t>长期借款评估明细表</t>
  </si>
  <si>
    <r>
      <rPr>
        <sz val="10"/>
        <rFont val="宋体"/>
        <charset val="134"/>
      </rPr>
      <t>表</t>
    </r>
    <r>
      <rPr>
        <sz val="10"/>
        <rFont val="Times New Roman"/>
        <charset val="0"/>
      </rPr>
      <t>6-1</t>
    </r>
  </si>
  <si>
    <t>应付债券评估明细表</t>
  </si>
  <si>
    <r>
      <rPr>
        <sz val="10"/>
        <rFont val="宋体"/>
        <charset val="134"/>
      </rPr>
      <t>表</t>
    </r>
    <r>
      <rPr>
        <sz val="10"/>
        <rFont val="Times New Roman"/>
        <charset val="0"/>
      </rPr>
      <t>6-2</t>
    </r>
  </si>
  <si>
    <t>债券发行单位</t>
  </si>
  <si>
    <t>票面利率%</t>
  </si>
  <si>
    <r>
      <rPr>
        <sz val="10"/>
        <rFont val="Times New Roman"/>
        <charset val="0"/>
      </rPr>
      <t xml:space="preserve"> </t>
    </r>
    <r>
      <rPr>
        <sz val="10"/>
        <rFont val="宋体"/>
        <charset val="134"/>
      </rPr>
      <t>备</t>
    </r>
    <r>
      <rPr>
        <sz val="10"/>
        <rFont val="Times New Roman"/>
        <charset val="0"/>
      </rPr>
      <t xml:space="preserve"> </t>
    </r>
    <r>
      <rPr>
        <sz val="10"/>
        <rFont val="宋体"/>
        <charset val="134"/>
      </rPr>
      <t>注</t>
    </r>
  </si>
  <si>
    <t>长期应付款评估明细表</t>
  </si>
  <si>
    <r>
      <rPr>
        <sz val="10"/>
        <rFont val="宋体"/>
        <charset val="134"/>
      </rPr>
      <t>表</t>
    </r>
    <r>
      <rPr>
        <sz val="10"/>
        <rFont val="Times New Roman"/>
        <charset val="0"/>
      </rPr>
      <t>6-3</t>
    </r>
  </si>
  <si>
    <t>初始额</t>
  </si>
  <si>
    <t>利息及汇率净损失</t>
  </si>
  <si>
    <t>预计负债评估明细表</t>
  </si>
  <si>
    <r>
      <rPr>
        <sz val="10"/>
        <rFont val="宋体"/>
        <charset val="0"/>
      </rPr>
      <t>表</t>
    </r>
    <r>
      <rPr>
        <sz val="10"/>
        <rFont val="Times New Roman"/>
        <charset val="0"/>
      </rPr>
      <t>6-4</t>
    </r>
  </si>
  <si>
    <t>核算内容</t>
  </si>
  <si>
    <t>递延所得税负债评估明细表</t>
  </si>
  <si>
    <r>
      <rPr>
        <sz val="10"/>
        <rFont val="宋体"/>
        <charset val="134"/>
      </rPr>
      <t>表</t>
    </r>
    <r>
      <rPr>
        <sz val="10"/>
        <rFont val="Times New Roman"/>
        <charset val="0"/>
      </rPr>
      <t>6-6</t>
    </r>
  </si>
  <si>
    <t>内容</t>
  </si>
  <si>
    <t>其他非流动负债评估明细表</t>
  </si>
  <si>
    <r>
      <rPr>
        <sz val="10"/>
        <rFont val="宋体"/>
        <charset val="134"/>
      </rPr>
      <t>表</t>
    </r>
    <r>
      <rPr>
        <sz val="10"/>
        <rFont val="Times New Roman"/>
        <charset val="0"/>
      </rPr>
      <t>6-7</t>
    </r>
  </si>
  <si>
    <t>Book1</t>
  </si>
  <si>
    <t>D:\MICROSOFT OFFICE\OFFICE\xlstart\Book1.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</si>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</sst>
</file>

<file path=xl/styles.xml><?xml version="1.0" encoding="utf-8"?>
<styleSheet xmlns="http://schemas.openxmlformats.org/spreadsheetml/2006/main">
  <numFmts count="44">
    <numFmt numFmtId="41" formatCode="_ * #,##0_ ;_ * \-#,##0_ ;_ * &quot;-&quot;_ ;_ @_ "/>
    <numFmt numFmtId="42" formatCode="_ &quot;￥&quot;* #,##0_ ;_ &quot;￥&quot;* \-#,##0_ ;_ &quot;￥&quot;* &quot;-&quot;_ ;_ @_ "/>
    <numFmt numFmtId="176" formatCode="_(&quot;$&quot;* #,##0.00_);_(&quot;$&quot;* \(#,##0.00\);_(&quot;$&quot;* &quot;-&quot;??_);_(@_)"/>
    <numFmt numFmtId="177" formatCode="_-#0&quot;.&quot;0000_-;\(#0&quot;.&quot;0000\);_-\ \ &quot;-&quot;_-;_-@_-"/>
    <numFmt numFmtId="44" formatCode="_ &quot;￥&quot;* #,##0.00_ ;_ &quot;￥&quot;* \-#,##0.00_ ;_ &quot;￥&quot;* &quot;-&quot;??_ ;_ @_ "/>
    <numFmt numFmtId="178" formatCode="_(&quot;$&quot;* #,##0_);_(&quot;$&quot;* \(#,##0\);_(&quot;$&quot;* &quot;-&quot;??_);_(@_)"/>
    <numFmt numFmtId="43" formatCode="_ * #,##0.00_ ;_ * \-#,##0.00_ ;_ * &quot;-&quot;??_ ;_ @_ "/>
    <numFmt numFmtId="179" formatCode="_-* #,##0.00&quot;￥&quot;_-;\-* #,##0.00&quot;￥&quot;_-;_-* &quot;-&quot;??&quot;￥&quot;_-;_-@_-"/>
    <numFmt numFmtId="180" formatCode="_-* #,##0_-;\-* #,##0_-;_-* &quot;-&quot;_-;_-@_-"/>
    <numFmt numFmtId="181" formatCode="&quot;\&quot;#,##0;[Red]&quot;\&quot;&quot;\&quot;&quot;\&quot;&quot;\&quot;&quot;\&quot;&quot;\&quot;&quot;\&quot;\-#,##0"/>
    <numFmt numFmtId="182" formatCode="_-#,###.00,_-;\(#,###.00,\);_-\ \ &quot;-&quot;_-;_-@_-"/>
    <numFmt numFmtId="183" formatCode="_(* #,##0.00_);_(* \(#,##0.00\);_(* &quot;-&quot;??_);_(@_)"/>
    <numFmt numFmtId="184" formatCode="_-* #,##0_-;\-* #,##0_-;_-* &quot;-&quot;??_-;_-@_-"/>
    <numFmt numFmtId="185" formatCode="#,##0\ &quot; &quot;;\(#,##0\)\ ;&quot;—&quot;&quot; &quot;&quot; &quot;&quot; &quot;&quot; &quot;"/>
    <numFmt numFmtId="186" formatCode="_-* #,##0.00_-;\-* #,##0.00_-;_-* &quot;-&quot;??_-;_-@_-"/>
    <numFmt numFmtId="187" formatCode="_-#,##0_-;\(#,##0\);_-\ \ &quot;-&quot;_-;_-@_-"/>
    <numFmt numFmtId="188" formatCode="_([$€-2]* #,##0.00_);_([$€-2]* \(#,##0.00\);_([$€-2]* &quot;-&quot;??_)"/>
    <numFmt numFmtId="189" formatCode="#,##0.00_);[Red]\(#,##0.00\)"/>
    <numFmt numFmtId="190" formatCode="_-#,##0.00_-;\(#,##0.00\);_-\ \ &quot;-&quot;_-;_-@_-"/>
    <numFmt numFmtId="191" formatCode="mmm/dd/yyyy;_-\ &quot;N/A&quot;_-;_-\ &quot;-&quot;_-"/>
    <numFmt numFmtId="192" formatCode="#,##0.00&quot;￥&quot;;[Red]\-#,##0.00&quot;￥&quot;"/>
    <numFmt numFmtId="193" formatCode="&quot;$&quot;#,##0;\-&quot;$&quot;#,##0"/>
    <numFmt numFmtId="194" formatCode="_-#,###,_-;\(#,###,\);_-\ \ &quot;-&quot;_-;_-@_-"/>
    <numFmt numFmtId="195" formatCode="#,##0.00&quot;￥&quot;;\-#,##0.00&quot;￥&quot;"/>
    <numFmt numFmtId="196" formatCode="mm/dd/yy_)"/>
    <numFmt numFmtId="197" formatCode="mmm/yyyy;_-\ &quot;N/A&quot;_-;_-\ &quot;-&quot;_-"/>
    <numFmt numFmtId="198" formatCode="_-#,##0%_-;\(#,##0%\);_-\ &quot;-&quot;_-"/>
    <numFmt numFmtId="199" formatCode="_-#0&quot;.&quot;0,_-;\(#0&quot;.&quot;0,\);_-\ \ &quot;-&quot;_-;_-@_-"/>
    <numFmt numFmtId="200" formatCode="0.000%"/>
    <numFmt numFmtId="201" formatCode="#,##0.0"/>
    <numFmt numFmtId="202" formatCode="_(&quot;$&quot;* #,##0_);_(&quot;$&quot;* \(#,##0\);_(&quot;$&quot;* &quot;-&quot;_);_(@_)"/>
    <numFmt numFmtId="203" formatCode="0.0%"/>
    <numFmt numFmtId="204" formatCode="#,##0.00_ "/>
    <numFmt numFmtId="205" formatCode="_-* #,##0&quot;￥&quot;_-;\-* #,##0&quot;￥&quot;_-;_-* &quot;-&quot;&quot;￥&quot;_-;_-@_-"/>
    <numFmt numFmtId="206" formatCode="mmm\ dd\,\ yy"/>
    <numFmt numFmtId="207" formatCode="\¥#,##0.00;\¥\-#,##0.00"/>
    <numFmt numFmtId="208" formatCode="_(&quot;$&quot;* #,##0.0_);_(&quot;$&quot;* \(#,##0.0\);_(&quot;$&quot;* &quot;-&quot;??_);_(@_)"/>
    <numFmt numFmtId="209" formatCode="_(* #,##0_);_(* \(#,##0\);_(* &quot;-&quot;_);_(@_)"/>
    <numFmt numFmtId="210" formatCode="0.00_);[Red]\(0.00\)"/>
    <numFmt numFmtId="211" formatCode="0.00_ "/>
    <numFmt numFmtId="212" formatCode="yyyy&quot;年&quot;m&quot;月&quot;;@"/>
    <numFmt numFmtId="213" formatCode="yyyy/m/d;@"/>
    <numFmt numFmtId="214" formatCode="_ * #,##0_ ;_ * \-#,##0_ ;_ * &quot;-&quot;??_ ;_ @_ "/>
    <numFmt numFmtId="215" formatCode="[DBNum2][$RMB]General;[Red][DBNum2][$RMB]General"/>
  </numFmts>
  <fonts count="113">
    <font>
      <sz val="12"/>
      <name val="Times New Roman"/>
      <charset val="0"/>
    </font>
    <font>
      <sz val="10"/>
      <name val="Arial"/>
      <charset val="0"/>
    </font>
    <font>
      <sz val="10"/>
      <name val="宋体"/>
      <charset val="134"/>
    </font>
    <font>
      <b/>
      <sz val="10"/>
      <color indexed="10"/>
      <name val="Arial"/>
      <charset val="0"/>
    </font>
    <font>
      <b/>
      <sz val="10"/>
      <color indexed="8"/>
      <name val="Arial"/>
      <charset val="0"/>
    </font>
    <font>
      <sz val="18"/>
      <name val="Times New Roman"/>
      <charset val="0"/>
    </font>
    <font>
      <sz val="10"/>
      <name val="Times New Roman"/>
      <charset val="0"/>
    </font>
    <font>
      <sz val="18"/>
      <name val="黑体"/>
      <charset val="134"/>
    </font>
    <font>
      <sz val="11"/>
      <name val="Times New Roman"/>
      <charset val="0"/>
    </font>
    <font>
      <sz val="11"/>
      <name val="宋体"/>
      <charset val="134"/>
    </font>
    <font>
      <sz val="10"/>
      <name val="宋体"/>
      <charset val="0"/>
    </font>
    <font>
      <u/>
      <sz val="10"/>
      <color indexed="12"/>
      <name val="宋体"/>
      <charset val="134"/>
    </font>
    <font>
      <b/>
      <sz val="10"/>
      <name val="Times New Roman"/>
      <charset val="0"/>
    </font>
    <font>
      <b/>
      <sz val="10"/>
      <name val="宋体"/>
      <charset val="134"/>
    </font>
    <font>
      <sz val="11"/>
      <color theme="1"/>
      <name val="Times New Roman"/>
      <charset val="134"/>
    </font>
    <font>
      <sz val="9"/>
      <name val="Arial Narrow"/>
      <charset val="134"/>
    </font>
    <font>
      <sz val="10"/>
      <name val="Times New Roman"/>
      <charset val="134"/>
    </font>
    <font>
      <sz val="11"/>
      <color theme="1"/>
      <name val="宋体"/>
      <charset val="134"/>
      <scheme val="minor"/>
    </font>
    <font>
      <b/>
      <sz val="10"/>
      <name val="Times New Roman"/>
      <charset val="134"/>
    </font>
    <font>
      <sz val="12"/>
      <name val="Times New Roman"/>
      <charset val="134"/>
    </font>
    <font>
      <b/>
      <sz val="10"/>
      <color indexed="8"/>
      <name val="Times New Roman"/>
      <charset val="134"/>
    </font>
    <font>
      <b/>
      <sz val="10"/>
      <color indexed="8"/>
      <name val="宋体"/>
      <charset val="134"/>
    </font>
    <font>
      <sz val="10"/>
      <color theme="1"/>
      <name val="宋体"/>
      <charset val="134"/>
      <scheme val="minor"/>
    </font>
    <font>
      <sz val="10"/>
      <color indexed="8"/>
      <name val="宋体"/>
      <charset val="134"/>
    </font>
    <font>
      <sz val="10"/>
      <name val="Arial"/>
      <charset val="134"/>
    </font>
    <font>
      <b/>
      <sz val="10"/>
      <name val="Arial"/>
      <charset val="134"/>
    </font>
    <font>
      <sz val="9"/>
      <color rgb="FFFF0000"/>
      <name val="Arial Narrow"/>
      <charset val="134"/>
    </font>
    <font>
      <b/>
      <sz val="10"/>
      <name val="宋体"/>
      <charset val="0"/>
    </font>
    <font>
      <b/>
      <sz val="9"/>
      <name val="宋体"/>
      <charset val="134"/>
    </font>
    <font>
      <sz val="9"/>
      <name val="宋体"/>
      <charset val="134"/>
    </font>
    <font>
      <sz val="10"/>
      <color indexed="8"/>
      <name val="Arial"/>
      <charset val="134"/>
    </font>
    <font>
      <sz val="10"/>
      <color theme="1"/>
      <name val="Arial"/>
      <charset val="134"/>
    </font>
    <font>
      <sz val="14"/>
      <name val="黑体"/>
      <charset val="134"/>
    </font>
    <font>
      <sz val="10"/>
      <color indexed="10"/>
      <name val="Times New Roman"/>
      <charset val="0"/>
    </font>
    <font>
      <sz val="11"/>
      <color theme="1"/>
      <name val="宋体"/>
      <charset val="134"/>
    </font>
    <font>
      <sz val="11"/>
      <name val="宋体"/>
      <charset val="134"/>
      <scheme val="minor"/>
    </font>
    <font>
      <sz val="11"/>
      <name val="宋体"/>
      <charset val="0"/>
    </font>
    <font>
      <sz val="10"/>
      <color indexed="8"/>
      <name val="Times New Roman"/>
      <charset val="0"/>
    </font>
    <font>
      <b/>
      <sz val="10"/>
      <color indexed="8"/>
      <name val="宋体"/>
      <charset val="0"/>
    </font>
    <font>
      <b/>
      <sz val="10"/>
      <color indexed="8"/>
      <name val="Times New Roman"/>
      <charset val="0"/>
    </font>
    <font>
      <b/>
      <sz val="12"/>
      <name val="Times New Roman"/>
      <charset val="0"/>
    </font>
    <font>
      <sz val="13"/>
      <name val="Times New Roman"/>
      <charset val="0"/>
    </font>
    <font>
      <sz val="20"/>
      <name val="黑体"/>
      <charset val="134"/>
    </font>
    <font>
      <sz val="20"/>
      <name val="Times New Roman"/>
      <charset val="0"/>
    </font>
    <font>
      <b/>
      <sz val="12"/>
      <color indexed="8"/>
      <name val="宋体"/>
      <charset val="134"/>
    </font>
    <font>
      <b/>
      <sz val="12"/>
      <name val="宋体"/>
      <charset val="134"/>
    </font>
    <font>
      <b/>
      <sz val="12"/>
      <color indexed="8"/>
      <name val="Times New Roman"/>
      <charset val="0"/>
    </font>
    <font>
      <sz val="11"/>
      <color indexed="8"/>
      <name val="Times New Roman"/>
      <charset val="0"/>
    </font>
    <font>
      <sz val="11"/>
      <color indexed="8"/>
      <name val="宋体"/>
      <charset val="134"/>
    </font>
    <font>
      <b/>
      <sz val="11"/>
      <name val="宋体"/>
      <charset val="134"/>
    </font>
    <font>
      <b/>
      <sz val="11"/>
      <name val="Times New Roman"/>
      <charset val="0"/>
    </font>
    <font>
      <sz val="12"/>
      <color rgb="FF000000"/>
      <name val="宋体"/>
      <charset val="0"/>
    </font>
    <font>
      <sz val="12"/>
      <color rgb="FF000000"/>
      <name val="CIDFont"/>
      <charset val="0"/>
    </font>
    <font>
      <sz val="12"/>
      <name val="宋体"/>
      <charset val="0"/>
    </font>
    <font>
      <sz val="12"/>
      <name val="宋体"/>
      <charset val="134"/>
    </font>
    <font>
      <i/>
      <sz val="10"/>
      <color rgb="FF7F7F7F"/>
      <name val="宋体"/>
      <charset val="134"/>
      <scheme val="minor"/>
    </font>
    <font>
      <b/>
      <sz val="11"/>
      <color indexed="62"/>
      <name val="宋体"/>
      <charset val="134"/>
    </font>
    <font>
      <sz val="10"/>
      <color rgb="FF9C0006"/>
      <name val="宋体"/>
      <charset val="134"/>
      <scheme val="minor"/>
    </font>
    <font>
      <sz val="10"/>
      <color indexed="8"/>
      <name val="MS Sans Serif"/>
      <charset val="0"/>
    </font>
    <font>
      <u/>
      <sz val="12"/>
      <color indexed="36"/>
      <name val="宋体"/>
      <charset val="134"/>
    </font>
    <font>
      <sz val="10"/>
      <color theme="0"/>
      <name val="宋体"/>
      <charset val="134"/>
      <scheme val="minor"/>
    </font>
    <font>
      <b/>
      <sz val="13"/>
      <color indexed="62"/>
      <name val="宋体"/>
      <charset val="134"/>
      <scheme val="minor"/>
    </font>
    <font>
      <b/>
      <sz val="10"/>
      <color rgb="FF3F3F3F"/>
      <name val="宋体"/>
      <charset val="134"/>
      <scheme val="minor"/>
    </font>
    <font>
      <sz val="10"/>
      <color rgb="FF3F3F76"/>
      <name val="宋体"/>
      <charset val="134"/>
      <scheme val="minor"/>
    </font>
    <font>
      <sz val="10"/>
      <color rgb="FF9C6500"/>
      <name val="宋体"/>
      <charset val="134"/>
      <scheme val="minor"/>
    </font>
    <font>
      <sz val="8"/>
      <name val="Times New Roman"/>
      <charset val="0"/>
    </font>
    <font>
      <sz val="10"/>
      <name val="MS Sans Serif"/>
      <charset val="0"/>
    </font>
    <font>
      <b/>
      <sz val="10"/>
      <name val="Helv"/>
      <charset val="0"/>
    </font>
    <font>
      <u/>
      <sz val="12"/>
      <color indexed="12"/>
      <name val="宋体"/>
      <charset val="134"/>
    </font>
    <font>
      <sz val="12"/>
      <name val="???"/>
      <charset val="0"/>
    </font>
    <font>
      <sz val="10"/>
      <color rgb="FFFF0000"/>
      <name val="宋体"/>
      <charset val="134"/>
      <scheme val="minor"/>
    </font>
    <font>
      <sz val="10"/>
      <color indexed="16"/>
      <name val="MS Serif"/>
      <charset val="0"/>
    </font>
    <font>
      <b/>
      <sz val="18"/>
      <color indexed="62"/>
      <name val="宋体"/>
      <charset val="134"/>
    </font>
    <font>
      <b/>
      <sz val="15"/>
      <color indexed="62"/>
      <name val="宋体"/>
      <charset val="134"/>
    </font>
    <font>
      <sz val="10"/>
      <color rgb="FF006100"/>
      <name val="宋体"/>
      <charset val="134"/>
      <scheme val="minor"/>
    </font>
    <font>
      <b/>
      <sz val="10"/>
      <color rgb="FFFA7D00"/>
      <name val="宋体"/>
      <charset val="134"/>
      <scheme val="minor"/>
    </font>
    <font>
      <b/>
      <sz val="10"/>
      <color theme="0"/>
      <name val="宋体"/>
      <charset val="134"/>
      <scheme val="minor"/>
    </font>
    <font>
      <sz val="10"/>
      <color rgb="FFFA7D00"/>
      <name val="宋体"/>
      <charset val="134"/>
      <scheme val="minor"/>
    </font>
    <font>
      <b/>
      <sz val="10"/>
      <color theme="1"/>
      <name val="宋体"/>
      <charset val="134"/>
      <scheme val="minor"/>
    </font>
    <font>
      <i/>
      <sz val="12"/>
      <name val="Times New Roman"/>
      <charset val="0"/>
    </font>
    <font>
      <sz val="11"/>
      <name val="ＭＳ Ｐゴシック"/>
      <charset val="134"/>
    </font>
    <font>
      <b/>
      <sz val="10"/>
      <name val="MS Sans Serif"/>
      <charset val="0"/>
    </font>
    <font>
      <b/>
      <sz val="11"/>
      <name val="Helv"/>
      <charset val="0"/>
    </font>
    <font>
      <sz val="8"/>
      <name val="Arial"/>
      <charset val="0"/>
    </font>
    <font>
      <b/>
      <sz val="14"/>
      <color indexed="9"/>
      <name val="Times New Roman"/>
      <charset val="0"/>
    </font>
    <font>
      <sz val="12"/>
      <name val="바탕체"/>
      <charset val="134"/>
    </font>
    <font>
      <b/>
      <sz val="8"/>
      <name val="Arial"/>
      <charset val="0"/>
    </font>
    <font>
      <u val="singleAccounting"/>
      <vertAlign val="subscript"/>
      <sz val="10"/>
      <name val="Times New Roman"/>
      <charset val="0"/>
    </font>
    <font>
      <sz val="10"/>
      <name val="Tms Rmn"/>
      <charset val="0"/>
    </font>
    <font>
      <sz val="11"/>
      <name val="蹈框"/>
      <charset val="134"/>
    </font>
    <font>
      <i/>
      <sz val="9"/>
      <name val="Times New Roman"/>
      <charset val="0"/>
    </font>
    <font>
      <sz val="12"/>
      <name val="MS Sans Serif"/>
      <charset val="0"/>
    </font>
    <font>
      <sz val="20"/>
      <name val="Letter Gothic (W1)"/>
      <charset val="0"/>
    </font>
    <font>
      <sz val="10"/>
      <name val="MS Serif"/>
      <charset val="0"/>
    </font>
    <font>
      <sz val="10"/>
      <name val="Courier"/>
      <charset val="0"/>
    </font>
    <font>
      <b/>
      <sz val="12"/>
      <name val="Arial"/>
      <charset val="0"/>
    </font>
    <font>
      <b/>
      <sz val="12"/>
      <name val="Helv"/>
      <charset val="0"/>
    </font>
    <font>
      <b/>
      <sz val="13"/>
      <name val="Times New Roman"/>
      <charset val="0"/>
    </font>
    <font>
      <b/>
      <i/>
      <sz val="12"/>
      <name val="Times New Roman"/>
      <charset val="0"/>
    </font>
    <font>
      <sz val="7"/>
      <name val="Small Fonts"/>
      <charset val="0"/>
    </font>
    <font>
      <b/>
      <sz val="12"/>
      <name val="MS Sans Serif"/>
      <charset val="0"/>
    </font>
    <font>
      <b/>
      <sz val="8"/>
      <color indexed="8"/>
      <name val="Helv"/>
      <charset val="0"/>
    </font>
    <font>
      <sz val="9"/>
      <color indexed="10"/>
      <name val="宋体"/>
      <charset val="134"/>
    </font>
    <font>
      <sz val="9"/>
      <color indexed="10"/>
      <name val="Arial Narrow"/>
      <charset val="134"/>
    </font>
    <font>
      <vertAlign val="superscript"/>
      <sz val="10"/>
      <name val="Times New Roman"/>
      <charset val="0"/>
    </font>
    <font>
      <b/>
      <sz val="10"/>
      <name val="SimSun"/>
      <charset val="134"/>
    </font>
    <font>
      <b/>
      <vertAlign val="superscript"/>
      <sz val="10"/>
      <name val="Times New Roman"/>
      <charset val="0"/>
    </font>
    <font>
      <sz val="12"/>
      <color indexed="10"/>
      <name val="宋体"/>
      <charset val="134"/>
    </font>
    <font>
      <vertAlign val="superscript"/>
      <sz val="12"/>
      <name val="宋体"/>
      <charset val="134"/>
    </font>
    <font>
      <b/>
      <sz val="9"/>
      <name val="宋体"/>
      <charset val="134"/>
    </font>
    <font>
      <sz val="9"/>
      <name val="宋体"/>
      <charset val="134"/>
    </font>
    <font>
      <sz val="9"/>
      <name val="Times New Roman"/>
      <charset val="0"/>
    </font>
    <font>
      <sz val="12"/>
      <name val="宋体"/>
      <charset val="134"/>
    </font>
  </fonts>
  <fills count="35">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8"/>
        <bgColor indexed="64"/>
      </patternFill>
    </fill>
    <fill>
      <patternFill patternType="solid">
        <fgColor indexed="13"/>
        <bgColor indexed="64"/>
      </patternFill>
    </fill>
    <fill>
      <patternFill patternType="solid">
        <fgColor rgb="FFFFC000"/>
        <bgColor indexed="64"/>
      </patternFill>
    </fill>
    <fill>
      <patternFill patternType="solid">
        <fgColor rgb="FFFF0000"/>
        <bgColor indexed="64"/>
      </patternFill>
    </fill>
    <fill>
      <patternFill patternType="solid">
        <fgColor indexed="41"/>
        <bgColor indexed="64"/>
      </patternFill>
    </fill>
    <fill>
      <patternFill patternType="solid">
        <fgColor rgb="FFFFFF00"/>
        <bgColor indexed="64"/>
      </patternFill>
    </fill>
    <fill>
      <patternFill patternType="solid">
        <fgColor indexed="9"/>
        <bgColor indexed="64"/>
      </patternFill>
    </fill>
    <fill>
      <patternFill patternType="solid">
        <fgColor indexed="22"/>
        <bgColor indexed="64"/>
      </patternFill>
    </fill>
    <fill>
      <patternFill patternType="solid">
        <fgColor rgb="FFFFC7CE"/>
        <bgColor indexed="64"/>
      </patternFill>
    </fill>
    <fill>
      <patternFill patternType="solid">
        <fgColor theme="8" tint="0.399975585192419"/>
        <bgColor indexed="64"/>
      </patternFill>
    </fill>
    <fill>
      <patternFill patternType="solid">
        <fgColor indexed="47"/>
        <bgColor indexed="64"/>
      </patternFill>
    </fill>
    <fill>
      <patternFill patternType="solid">
        <fgColor theme="9" tint="0.799981688894314"/>
        <bgColor indexed="64"/>
      </patternFill>
    </fill>
    <fill>
      <patternFill patternType="solid">
        <fgColor rgb="FFFFCC99"/>
        <bgColor indexed="64"/>
      </patternFill>
    </fill>
    <fill>
      <patternFill patternType="solid">
        <fgColor indexed="49"/>
        <bgColor indexed="64"/>
      </patternFill>
    </fill>
    <fill>
      <patternFill patternType="solid">
        <fgColor indexed="26"/>
        <bgColor indexed="64"/>
      </patternFill>
    </fill>
    <fill>
      <patternFill patternType="solid">
        <fgColor rgb="FFFFEB9C"/>
        <bgColor indexed="64"/>
      </patternFill>
    </fill>
    <fill>
      <patternFill patternType="solid">
        <fgColor indexed="54"/>
        <bgColor indexed="64"/>
      </patternFill>
    </fill>
    <fill>
      <patternFill patternType="solid">
        <fgColor theme="5"/>
        <bgColor indexed="64"/>
      </patternFill>
    </fill>
    <fill>
      <patternFill patternType="solid">
        <fgColor theme="5"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rgb="FFA5A5A5"/>
        <bgColor indexed="64"/>
      </patternFill>
    </fill>
    <fill>
      <patternFill patternType="solid">
        <fgColor indexed="31"/>
        <bgColor indexed="64"/>
      </patternFill>
    </fill>
    <fill>
      <patternFill patternType="solid">
        <fgColor indexed="12"/>
        <bgColor indexed="64"/>
      </patternFill>
    </fill>
    <fill>
      <patternFill patternType="solid">
        <fgColor indexed="15"/>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hair">
        <color auto="1"/>
      </left>
      <right style="thin">
        <color auto="1"/>
      </right>
      <top style="hair">
        <color auto="1"/>
      </top>
      <bottom style="hair">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indexed="49"/>
      </bottom>
      <diagonal/>
    </border>
    <border>
      <left style="thin">
        <color rgb="FFB2B2B2"/>
      </left>
      <right style="thin">
        <color rgb="FFB2B2B2"/>
      </right>
      <top style="thin">
        <color rgb="FFB2B2B2"/>
      </top>
      <bottom style="thin">
        <color rgb="FFB2B2B2"/>
      </bottom>
      <diagonal/>
    </border>
    <border>
      <left/>
      <right/>
      <top/>
      <bottom style="thick">
        <color indexed="49"/>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indexed="49"/>
      </top>
      <bottom style="double">
        <color indexed="49"/>
      </bottom>
      <diagonal/>
    </border>
    <border>
      <left/>
      <right/>
      <top/>
      <bottom style="medium">
        <color auto="1"/>
      </bottom>
      <diagonal/>
    </border>
    <border>
      <left/>
      <right/>
      <top style="medium">
        <color auto="1"/>
      </top>
      <bottom style="medium">
        <color auto="1"/>
      </bottom>
      <diagonal/>
    </border>
  </borders>
  <cellStyleXfs count="193">
    <xf numFmtId="0" fontId="0" fillId="0" borderId="0" applyNumberFormat="0" applyFill="0" applyBorder="0" applyAlignment="0" applyProtection="0"/>
    <xf numFmtId="42" fontId="0" fillId="0" borderId="0" applyFont="0" applyFill="0" applyBorder="0" applyAlignment="0" applyProtection="0"/>
    <xf numFmtId="0" fontId="22" fillId="18" borderId="0" applyNumberFormat="0" applyBorder="0" applyAlignment="0" applyProtection="0">
      <alignment vertical="center"/>
    </xf>
    <xf numFmtId="0" fontId="63" fillId="16" borderId="21" applyNumberFormat="0" applyAlignment="0" applyProtection="0">
      <alignment vertical="center"/>
    </xf>
    <xf numFmtId="44" fontId="0" fillId="0" borderId="0" applyFont="0" applyFill="0" applyBorder="0" applyAlignment="0" applyProtection="0"/>
    <xf numFmtId="0" fontId="58" fillId="0" borderId="0"/>
    <xf numFmtId="0" fontId="65" fillId="0" borderId="0">
      <alignment horizontal="center" wrapText="1"/>
      <protection locked="0"/>
    </xf>
    <xf numFmtId="41" fontId="0" fillId="0" borderId="0" applyFont="0" applyFill="0" applyBorder="0" applyAlignment="0" applyProtection="0"/>
    <xf numFmtId="0" fontId="22" fillId="3" borderId="0" applyNumberFormat="0" applyBorder="0" applyAlignment="0" applyProtection="0">
      <alignment vertical="center"/>
    </xf>
    <xf numFmtId="0" fontId="57" fillId="12" borderId="0" applyNumberFormat="0" applyBorder="0" applyAlignment="0" applyProtection="0">
      <alignment vertical="center"/>
    </xf>
    <xf numFmtId="43" fontId="0" fillId="0" borderId="0" applyFont="0" applyFill="0" applyBorder="0" applyAlignment="0" applyProtection="0"/>
    <xf numFmtId="0" fontId="60" fillId="3" borderId="0" applyNumberFormat="0" applyBorder="0" applyAlignment="0" applyProtection="0">
      <alignment vertical="center"/>
    </xf>
    <xf numFmtId="0" fontId="68" fillId="0" borderId="0" applyNumberFormat="0" applyFill="0" applyBorder="0" applyAlignment="0" applyProtection="0">
      <alignment vertical="top"/>
      <protection locked="0"/>
    </xf>
    <xf numFmtId="9" fontId="0" fillId="0" borderId="0" applyFont="0" applyFill="0" applyBorder="0" applyAlignment="0" applyProtection="0"/>
    <xf numFmtId="0" fontId="59" fillId="0" borderId="0" applyNumberFormat="0" applyFill="0" applyBorder="0" applyAlignment="0" applyProtection="0">
      <alignment vertical="top"/>
      <protection locked="0"/>
    </xf>
    <xf numFmtId="180" fontId="1" fillId="0" borderId="0" applyFont="0" applyFill="0" applyBorder="0" applyAlignment="0" applyProtection="0"/>
    <xf numFmtId="0" fontId="0" fillId="23" borderId="23" applyNumberFormat="0" applyFont="0" applyAlignment="0" applyProtection="0">
      <alignment vertical="center"/>
    </xf>
    <xf numFmtId="0" fontId="60" fillId="24" borderId="0" applyNumberFormat="0" applyBorder="0" applyAlignment="0" applyProtection="0">
      <alignment vertical="center"/>
    </xf>
    <xf numFmtId="0" fontId="71" fillId="0" borderId="0" applyNumberFormat="0" applyAlignment="0">
      <alignment horizontal="left"/>
    </xf>
    <xf numFmtId="0" fontId="56"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0" fillId="0" borderId="0"/>
    <xf numFmtId="0" fontId="72"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73" fillId="0" borderId="24" applyNumberFormat="0" applyFill="0" applyAlignment="0" applyProtection="0">
      <alignment vertical="center"/>
    </xf>
    <xf numFmtId="0" fontId="1" fillId="0" borderId="0"/>
    <xf numFmtId="0" fontId="61" fillId="0" borderId="19" applyNumberFormat="0" applyFill="0" applyAlignment="0" applyProtection="0">
      <alignment vertical="center"/>
    </xf>
    <xf numFmtId="0" fontId="1" fillId="0" borderId="0">
      <protection locked="0"/>
    </xf>
    <xf numFmtId="0" fontId="60" fillId="17" borderId="0" applyNumberFormat="0" applyBorder="0" applyAlignment="0" applyProtection="0">
      <alignment vertical="center"/>
    </xf>
    <xf numFmtId="0" fontId="56" fillId="0" borderId="22" applyNumberFormat="0" applyFill="0" applyAlignment="0" applyProtection="0">
      <alignment vertical="center"/>
    </xf>
    <xf numFmtId="0" fontId="69" fillId="0" borderId="0"/>
    <xf numFmtId="0" fontId="60" fillId="11" borderId="0" applyNumberFormat="0" applyBorder="0" applyAlignment="0" applyProtection="0">
      <alignment vertical="center"/>
    </xf>
    <xf numFmtId="0" fontId="62" fillId="10" borderId="20" applyNumberFormat="0" applyAlignment="0" applyProtection="0">
      <alignment vertical="center"/>
    </xf>
    <xf numFmtId="178" fontId="54" fillId="0" borderId="0" applyFont="0" applyFill="0" applyBorder="0" applyAlignment="0" applyProtection="0"/>
    <xf numFmtId="49" fontId="6" fillId="0" borderId="0" applyProtection="0">
      <alignment horizontal="left"/>
    </xf>
    <xf numFmtId="0" fontId="1" fillId="0" borderId="0">
      <protection locked="0"/>
    </xf>
    <xf numFmtId="0" fontId="75" fillId="10" borderId="21" applyNumberFormat="0" applyAlignment="0" applyProtection="0">
      <alignment vertical="center"/>
    </xf>
    <xf numFmtId="0" fontId="76" fillId="31" borderId="25" applyNumberFormat="0" applyAlignment="0" applyProtection="0">
      <alignment vertical="center"/>
    </xf>
    <xf numFmtId="0" fontId="60" fillId="21" borderId="0" applyNumberFormat="0" applyBorder="0" applyAlignment="0" applyProtection="0">
      <alignment vertical="center"/>
    </xf>
    <xf numFmtId="0" fontId="1" fillId="0" borderId="0">
      <protection locked="0"/>
    </xf>
    <xf numFmtId="0" fontId="22" fillId="15" borderId="0" applyNumberFormat="0" applyBorder="0" applyAlignment="0" applyProtection="0">
      <alignment vertical="center"/>
    </xf>
    <xf numFmtId="0" fontId="77" fillId="0" borderId="26" applyNumberFormat="0" applyFill="0" applyAlignment="0" applyProtection="0">
      <alignment vertical="center"/>
    </xf>
    <xf numFmtId="0" fontId="78" fillId="0" borderId="27" applyNumberFormat="0" applyFill="0" applyAlignment="0" applyProtection="0">
      <alignment vertical="center"/>
    </xf>
    <xf numFmtId="0" fontId="74" fillId="27" borderId="0" applyNumberFormat="0" applyBorder="0" applyAlignment="0" applyProtection="0">
      <alignment vertical="center"/>
    </xf>
    <xf numFmtId="0" fontId="64" fillId="19" borderId="0" applyNumberFormat="0" applyBorder="0" applyAlignment="0" applyProtection="0">
      <alignment vertical="center"/>
    </xf>
    <xf numFmtId="0" fontId="22" fillId="26" borderId="0" applyNumberFormat="0" applyBorder="0" applyAlignment="0" applyProtection="0">
      <alignment vertical="center"/>
    </xf>
    <xf numFmtId="0" fontId="60" fillId="17"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22" borderId="0" applyNumberFormat="0" applyBorder="0" applyAlignment="0" applyProtection="0">
      <alignment vertical="center"/>
    </xf>
    <xf numFmtId="0" fontId="60" fillId="28" borderId="0" applyNumberFormat="0" applyBorder="0" applyAlignment="0" applyProtection="0">
      <alignment vertical="center"/>
    </xf>
    <xf numFmtId="0" fontId="60" fillId="20" borderId="0" applyNumberFormat="0" applyBorder="0" applyAlignment="0" applyProtection="0">
      <alignment vertical="center"/>
    </xf>
    <xf numFmtId="0" fontId="66" fillId="0" borderId="0" applyNumberFormat="0" applyFont="0" applyFill="0" applyBorder="0" applyAlignment="0" applyProtection="0">
      <alignment horizontal="left"/>
    </xf>
    <xf numFmtId="0" fontId="1" fillId="0" borderId="0"/>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1" fillId="0" borderId="0">
      <protection locked="0"/>
    </xf>
    <xf numFmtId="0" fontId="60" fillId="30" borderId="0" applyNumberFormat="0" applyBorder="0" applyAlignment="0" applyProtection="0">
      <alignment vertical="center"/>
    </xf>
    <xf numFmtId="0" fontId="22" fillId="25" borderId="0" applyNumberFormat="0" applyBorder="0" applyAlignment="0" applyProtection="0">
      <alignment vertical="center"/>
    </xf>
    <xf numFmtId="0" fontId="60" fillId="13" borderId="0" applyNumberFormat="0" applyBorder="0" applyAlignment="0" applyProtection="0">
      <alignment vertical="center"/>
    </xf>
    <xf numFmtId="0" fontId="60" fillId="29" borderId="0" applyNumberFormat="0" applyBorder="0" applyAlignment="0" applyProtection="0">
      <alignment vertical="center"/>
    </xf>
    <xf numFmtId="183" fontId="0" fillId="0" borderId="0" applyFont="0" applyFill="0" applyBorder="0" applyAlignment="0" applyProtection="0"/>
    <xf numFmtId="0" fontId="0" fillId="0" borderId="0"/>
    <xf numFmtId="0" fontId="22" fillId="14" borderId="0" applyNumberFormat="0" applyBorder="0" applyAlignment="0" applyProtection="0">
      <alignment vertical="center"/>
    </xf>
    <xf numFmtId="0" fontId="60" fillId="14" borderId="0" applyNumberFormat="0" applyBorder="0" applyAlignment="0" applyProtection="0">
      <alignment vertical="center"/>
    </xf>
    <xf numFmtId="0" fontId="1" fillId="0" borderId="0">
      <protection locked="0"/>
    </xf>
    <xf numFmtId="0" fontId="1" fillId="0" borderId="0">
      <protection locked="0"/>
    </xf>
    <xf numFmtId="0" fontId="80" fillId="0" borderId="0" applyFont="0" applyFill="0" applyBorder="0" applyAlignment="0" applyProtection="0"/>
    <xf numFmtId="0" fontId="80" fillId="0" borderId="0" applyFont="0" applyFill="0" applyBorder="0" applyAlignment="0" applyProtection="0"/>
    <xf numFmtId="0" fontId="0" fillId="0" borderId="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2" fontId="6" fillId="0" borderId="0" applyFill="0" applyBorder="0" applyProtection="0">
      <alignment horizontal="right"/>
    </xf>
    <xf numFmtId="0" fontId="1" fillId="0" borderId="0">
      <protection locked="0"/>
    </xf>
    <xf numFmtId="0" fontId="1" fillId="0" borderId="0">
      <protection locked="0"/>
    </xf>
    <xf numFmtId="0" fontId="1"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83" fillId="5" borderId="8"/>
    <xf numFmtId="0" fontId="1" fillId="0" borderId="0"/>
    <xf numFmtId="0" fontId="1" fillId="0" borderId="0"/>
    <xf numFmtId="0" fontId="1" fillId="0" borderId="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xf numFmtId="187" fontId="6" fillId="0" borderId="0" applyFill="0" applyBorder="0" applyProtection="0">
      <alignment horizontal="right"/>
    </xf>
    <xf numFmtId="190" fontId="6" fillId="0" borderId="0" applyFill="0" applyBorder="0" applyProtection="0">
      <alignment horizontal="right"/>
    </xf>
    <xf numFmtId="191" fontId="87" fillId="0" borderId="0" applyFill="0" applyBorder="0" applyProtection="0">
      <alignment horizontal="center"/>
    </xf>
    <xf numFmtId="0" fontId="89" fillId="0" borderId="0"/>
    <xf numFmtId="14" fontId="65" fillId="0" borderId="0">
      <alignment horizontal="center" wrapText="1"/>
      <protection locked="0"/>
    </xf>
    <xf numFmtId="194" fontId="6" fillId="0" borderId="0" applyFill="0" applyBorder="0" applyProtection="0">
      <alignment horizontal="right"/>
    </xf>
    <xf numFmtId="197" fontId="87" fillId="0" borderId="0" applyFill="0" applyBorder="0" applyProtection="0">
      <alignment horizontal="center"/>
    </xf>
    <xf numFmtId="198" fontId="90" fillId="0" borderId="0" applyFill="0" applyBorder="0" applyProtection="0">
      <alignment horizontal="right"/>
    </xf>
    <xf numFmtId="199" fontId="6" fillId="0" borderId="0" applyFill="0" applyBorder="0" applyProtection="0">
      <alignment horizontal="right"/>
    </xf>
    <xf numFmtId="177" fontId="6" fillId="0" borderId="0" applyFill="0" applyBorder="0" applyProtection="0">
      <alignment horizontal="right"/>
    </xf>
    <xf numFmtId="184" fontId="0" fillId="0" borderId="0" applyFill="0" applyBorder="0" applyAlignment="0"/>
    <xf numFmtId="181" fontId="1" fillId="0" borderId="0"/>
    <xf numFmtId="0" fontId="67" fillId="0" borderId="0"/>
    <xf numFmtId="0" fontId="2" fillId="0" borderId="0">
      <alignment vertical="center"/>
    </xf>
    <xf numFmtId="0" fontId="0" fillId="0" borderId="0" applyFont="0" applyFill="0">
      <alignment horizontal="fill"/>
    </xf>
    <xf numFmtId="0" fontId="81" fillId="0" borderId="0" applyNumberFormat="0" applyFill="0" applyBorder="0" applyAlignment="0" applyProtection="0"/>
    <xf numFmtId="0" fontId="79" fillId="0" borderId="0" applyFill="0" applyBorder="0">
      <alignment horizontal="right"/>
    </xf>
    <xf numFmtId="0" fontId="82" fillId="0" borderId="28"/>
    <xf numFmtId="0" fontId="0" fillId="0" borderId="0" applyFill="0" applyBorder="0">
      <alignment horizontal="right"/>
    </xf>
    <xf numFmtId="38" fontId="83" fillId="11" borderId="0" applyNumberFormat="0" applyBorder="0" applyAlignment="0" applyProtection="0"/>
    <xf numFmtId="0" fontId="86" fillId="0" borderId="5">
      <alignment horizontal="center"/>
    </xf>
    <xf numFmtId="181" fontId="1" fillId="0" borderId="0"/>
    <xf numFmtId="200" fontId="54" fillId="0" borderId="0" applyFont="0" applyFill="0" applyBorder="0" applyAlignment="0" applyProtection="0"/>
    <xf numFmtId="181" fontId="1" fillId="0" borderId="0"/>
    <xf numFmtId="181" fontId="1" fillId="0" borderId="0"/>
    <xf numFmtId="181" fontId="1" fillId="0" borderId="0"/>
    <xf numFmtId="181" fontId="1" fillId="0" borderId="0"/>
    <xf numFmtId="181" fontId="1" fillId="0" borderId="0"/>
    <xf numFmtId="181" fontId="1" fillId="0" borderId="0"/>
    <xf numFmtId="41" fontId="1" fillId="0" borderId="0" applyFont="0" applyFill="0" applyBorder="0" applyAlignment="0" applyProtection="0"/>
    <xf numFmtId="186" fontId="6" fillId="0" borderId="0" applyFont="0" applyFill="0" applyBorder="0" applyAlignment="0" applyProtection="0"/>
    <xf numFmtId="201" fontId="6" fillId="0" borderId="0"/>
    <xf numFmtId="0" fontId="93" fillId="0" borderId="0" applyNumberFormat="0" applyAlignment="0">
      <alignment horizontal="left"/>
    </xf>
    <xf numFmtId="0" fontId="94" fillId="0" borderId="0" applyNumberFormat="0" applyAlignment="0"/>
    <xf numFmtId="203" fontId="54" fillId="0" borderId="0" applyFont="0" applyFill="0" applyBorder="0" applyAlignment="0" applyProtection="0"/>
    <xf numFmtId="202" fontId="92" fillId="0" borderId="0" applyFont="0" applyFill="0" applyBorder="0" applyAlignment="0" applyProtection="0"/>
    <xf numFmtId="176" fontId="92" fillId="0" borderId="0" applyFont="0" applyFill="0" applyBorder="0" applyAlignment="0" applyProtection="0"/>
    <xf numFmtId="15" fontId="66" fillId="0" borderId="0"/>
    <xf numFmtId="188" fontId="6" fillId="0" borderId="0" applyFont="0" applyFill="0" applyBorder="0" applyAlignment="0" applyProtection="0"/>
    <xf numFmtId="0" fontId="1" fillId="0" borderId="0">
      <protection locked="0"/>
    </xf>
    <xf numFmtId="39" fontId="54" fillId="0" borderId="0"/>
    <xf numFmtId="185" fontId="8" fillId="0" borderId="0">
      <alignment horizontal="right"/>
    </xf>
    <xf numFmtId="0" fontId="1" fillId="0" borderId="0"/>
    <xf numFmtId="43" fontId="6" fillId="0" borderId="0" applyFont="0" applyFill="0" applyBorder="0" applyAlignment="0" applyProtection="0"/>
    <xf numFmtId="0" fontId="96" fillId="0" borderId="0">
      <alignment horizontal="left"/>
    </xf>
    <xf numFmtId="0" fontId="54" fillId="0" borderId="0"/>
    <xf numFmtId="0" fontId="95" fillId="0" borderId="29" applyNumberFormat="0" applyAlignment="0" applyProtection="0">
      <alignment horizontal="left" vertical="center"/>
    </xf>
    <xf numFmtId="0" fontId="95" fillId="0" borderId="14">
      <alignment horizontal="left" vertical="center"/>
    </xf>
    <xf numFmtId="10" fontId="83" fillId="10" borderId="8" applyNumberFormat="0" applyBorder="0" applyAlignment="0" applyProtection="0"/>
    <xf numFmtId="195" fontId="54" fillId="34" borderId="0"/>
    <xf numFmtId="0" fontId="79" fillId="32" borderId="0" applyNumberFormat="0" applyFont="0" applyBorder="0" applyAlignment="0" applyProtection="0">
      <alignment horizontal="right"/>
    </xf>
    <xf numFmtId="38" fontId="5" fillId="0" borderId="0"/>
    <xf numFmtId="38" fontId="97" fillId="0" borderId="0"/>
    <xf numFmtId="38" fontId="98" fillId="0" borderId="0"/>
    <xf numFmtId="38" fontId="79" fillId="0" borderId="0"/>
    <xf numFmtId="0" fontId="8" fillId="0" borderId="0"/>
    <xf numFmtId="0" fontId="8" fillId="0" borderId="0"/>
    <xf numFmtId="195" fontId="54" fillId="33" borderId="0"/>
    <xf numFmtId="179" fontId="54" fillId="0" borderId="0" applyFont="0" applyFill="0" applyBorder="0" applyAlignment="0" applyProtection="0"/>
    <xf numFmtId="205" fontId="54" fillId="0" borderId="0" applyFont="0" applyFill="0" applyBorder="0" applyAlignment="0" applyProtection="0"/>
    <xf numFmtId="0" fontId="6" fillId="0" borderId="0"/>
    <xf numFmtId="37" fontId="99" fillId="0" borderId="0"/>
    <xf numFmtId="0" fontId="6" fillId="0" borderId="0"/>
    <xf numFmtId="186" fontId="1" fillId="0" borderId="0" applyFont="0" applyFill="0" applyBorder="0" applyAlignment="0" applyProtection="0"/>
    <xf numFmtId="10" fontId="1" fillId="0" borderId="0" applyFont="0" applyFill="0" applyBorder="0" applyAlignment="0" applyProtection="0"/>
    <xf numFmtId="9" fontId="6" fillId="0" borderId="0" applyFont="0" applyFill="0" applyBorder="0" applyAlignment="0" applyProtection="0"/>
    <xf numFmtId="0" fontId="83" fillId="11" borderId="8"/>
    <xf numFmtId="193" fontId="88" fillId="0" borderId="0"/>
    <xf numFmtId="192" fontId="54" fillId="0" borderId="0" applyNumberFormat="0" applyFill="0" applyBorder="0" applyAlignment="0" applyProtection="0">
      <alignment horizontal="left"/>
    </xf>
    <xf numFmtId="0" fontId="81" fillId="0" borderId="0" applyNumberFormat="0" applyFill="0" applyBorder="0" applyAlignment="0" applyProtection="0"/>
    <xf numFmtId="0" fontId="84" fillId="20" borderId="0" applyNumberFormat="0"/>
    <xf numFmtId="0" fontId="100" fillId="0" borderId="8">
      <alignment horizontal="center"/>
    </xf>
    <xf numFmtId="0" fontId="100" fillId="0" borderId="0">
      <alignment horizontal="center" vertical="center"/>
    </xf>
    <xf numFmtId="0" fontId="91" fillId="0" borderId="0" applyNumberFormat="0" applyFill="0">
      <alignment horizontal="left" vertical="center"/>
    </xf>
    <xf numFmtId="0" fontId="82" fillId="0" borderId="0"/>
    <xf numFmtId="40" fontId="101" fillId="0" borderId="0" applyBorder="0">
      <alignment horizontal="right"/>
    </xf>
    <xf numFmtId="0" fontId="0" fillId="0" borderId="0"/>
    <xf numFmtId="0" fontId="54" fillId="0" borderId="0"/>
    <xf numFmtId="0" fontId="81" fillId="0" borderId="0" applyNumberFormat="0" applyFill="0" applyBorder="0" applyAlignment="0" applyProtection="0"/>
    <xf numFmtId="0" fontId="2" fillId="0" borderId="0" applyFill="0" applyBorder="0" applyAlignment="0"/>
    <xf numFmtId="206" fontId="54" fillId="0" borderId="0" applyFont="0" applyFill="0" applyBorder="0" applyAlignment="0" applyProtection="0"/>
    <xf numFmtId="208" fontId="54" fillId="0" borderId="0" applyFont="0" applyFill="0" applyBorder="0" applyAlignment="0" applyProtection="0"/>
    <xf numFmtId="196" fontId="54" fillId="0" borderId="0" applyFont="0" applyFill="0" applyBorder="0" applyAlignment="0" applyProtection="0"/>
    <xf numFmtId="0" fontId="6" fillId="0" borderId="0"/>
    <xf numFmtId="41" fontId="6" fillId="0" borderId="0" applyFont="0" applyFill="0" applyBorder="0" applyAlignment="0" applyProtection="0"/>
    <xf numFmtId="209" fontId="0" fillId="0" borderId="0" applyFont="0" applyFill="0" applyBorder="0" applyAlignment="0" applyProtection="0"/>
    <xf numFmtId="186" fontId="1" fillId="0" borderId="8" applyNumberFormat="0"/>
    <xf numFmtId="38" fontId="80" fillId="0" borderId="0" applyFont="0" applyFill="0" applyBorder="0" applyAlignment="0" applyProtection="0"/>
    <xf numFmtId="40" fontId="80" fillId="0" borderId="0" applyFont="0" applyFill="0" applyBorder="0" applyAlignment="0" applyProtection="0"/>
    <xf numFmtId="0" fontId="80" fillId="0" borderId="0" applyFont="0" applyFill="0" applyBorder="0" applyAlignment="0" applyProtection="0"/>
    <xf numFmtId="0" fontId="80" fillId="0" borderId="0" applyFont="0" applyFill="0" applyBorder="0" applyAlignment="0" applyProtection="0"/>
    <xf numFmtId="0" fontId="85" fillId="0" borderId="0"/>
    <xf numFmtId="0" fontId="1" fillId="0" borderId="0"/>
    <xf numFmtId="0" fontId="17" fillId="0" borderId="0">
      <alignment vertical="center"/>
    </xf>
    <xf numFmtId="0" fontId="17" fillId="0" borderId="0">
      <alignment vertical="center"/>
    </xf>
    <xf numFmtId="0" fontId="54" fillId="0" borderId="0"/>
  </cellStyleXfs>
  <cellXfs count="558">
    <xf numFmtId="0" fontId="0" fillId="0" borderId="0" xfId="0"/>
    <xf numFmtId="0" fontId="1" fillId="0" borderId="0" xfId="189"/>
    <xf numFmtId="0" fontId="2" fillId="2" borderId="0" xfId="189" applyFont="1" applyFill="1"/>
    <xf numFmtId="0" fontId="1" fillId="2" borderId="0" xfId="189" applyFill="1"/>
    <xf numFmtId="0" fontId="1" fillId="3" borderId="1" xfId="189" applyFill="1" applyBorder="1"/>
    <xf numFmtId="0" fontId="3" fillId="4" borderId="2" xfId="189" applyFont="1" applyFill="1" applyBorder="1" applyAlignment="1">
      <alignment horizontal="center"/>
    </xf>
    <xf numFmtId="0" fontId="4" fillId="5" borderId="3" xfId="189" applyFont="1" applyFill="1" applyBorder="1" applyAlignment="1">
      <alignment horizontal="center"/>
    </xf>
    <xf numFmtId="0" fontId="3" fillId="4" borderId="3" xfId="189" applyFont="1" applyFill="1" applyBorder="1" applyAlignment="1">
      <alignment horizontal="center"/>
    </xf>
    <xf numFmtId="0" fontId="3" fillId="4" borderId="4" xfId="189" applyFont="1" applyFill="1" applyBorder="1" applyAlignment="1">
      <alignment horizontal="center"/>
    </xf>
    <xf numFmtId="0" fontId="1" fillId="3" borderId="5" xfId="189" applyFill="1" applyBorder="1"/>
    <xf numFmtId="0" fontId="1" fillId="3" borderId="6" xfId="189" applyFill="1" applyBorder="1"/>
    <xf numFmtId="0" fontId="5" fillId="0" borderId="0" xfId="0" applyFont="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wrapText="1"/>
    </xf>
    <xf numFmtId="0" fontId="5" fillId="0" borderId="0" xfId="0" applyFont="1" applyAlignment="1">
      <alignment horizontal="center" vertical="center" wrapText="1"/>
    </xf>
    <xf numFmtId="210" fontId="2" fillId="0" borderId="0" xfId="0" applyNumberFormat="1" applyFont="1" applyAlignment="1">
      <alignment horizontal="center" vertical="center"/>
    </xf>
    <xf numFmtId="210" fontId="6" fillId="0" borderId="0" xfId="0" applyNumberFormat="1" applyFont="1" applyAlignment="1">
      <alignment horizontal="center" vertical="center"/>
    </xf>
    <xf numFmtId="0" fontId="6" fillId="0" borderId="0" xfId="0" applyNumberFormat="1" applyFont="1" applyAlignment="1">
      <alignment horizontal="center" vertical="center"/>
    </xf>
    <xf numFmtId="0" fontId="6" fillId="0" borderId="0" xfId="0" applyNumberFormat="1" applyFont="1" applyAlignment="1">
      <alignment horizontal="right" vertical="center"/>
    </xf>
    <xf numFmtId="210" fontId="2" fillId="0" borderId="7" xfId="0" applyNumberFormat="1" applyFont="1" applyBorder="1" applyAlignment="1">
      <alignment horizontal="left" vertical="center"/>
    </xf>
    <xf numFmtId="0" fontId="2" fillId="0" borderId="0" xfId="0" applyFont="1" applyAlignment="1">
      <alignment horizontal="right" vertical="center"/>
    </xf>
    <xf numFmtId="0" fontId="2" fillId="0" borderId="8" xfId="0" applyFont="1" applyBorder="1" applyAlignment="1">
      <alignment horizontal="center" vertical="center"/>
    </xf>
    <xf numFmtId="0" fontId="2" fillId="0" borderId="9" xfId="0" applyFont="1" applyBorder="1" applyAlignment="1">
      <alignment horizontal="center" vertical="center" wrapText="1"/>
    </xf>
    <xf numFmtId="0" fontId="6" fillId="0" borderId="8" xfId="0" applyFont="1" applyBorder="1" applyAlignment="1">
      <alignment horizontal="center" vertical="center"/>
    </xf>
    <xf numFmtId="0" fontId="6" fillId="0" borderId="8" xfId="0" applyFont="1" applyBorder="1" applyAlignment="1">
      <alignment horizontal="left" vertical="center"/>
    </xf>
    <xf numFmtId="14" fontId="6" fillId="0" borderId="8" xfId="0" applyNumberFormat="1" applyFont="1" applyBorder="1" applyAlignment="1">
      <alignment horizontal="center" vertical="center"/>
    </xf>
    <xf numFmtId="43" fontId="6" fillId="0" borderId="9" xfId="0" applyNumberFormat="1" applyFont="1" applyBorder="1" applyAlignment="1">
      <alignment horizontal="right" vertical="center"/>
    </xf>
    <xf numFmtId="43" fontId="6" fillId="0" borderId="8" xfId="0" applyNumberFormat="1" applyFont="1" applyBorder="1" applyAlignment="1">
      <alignment horizontal="right" vertical="center"/>
    </xf>
    <xf numFmtId="0" fontId="6" fillId="0" borderId="8" xfId="0" applyFont="1" applyBorder="1" applyAlignment="1">
      <alignment vertical="center"/>
    </xf>
    <xf numFmtId="0" fontId="2" fillId="0" borderId="10" xfId="0" applyFont="1" applyBorder="1" applyAlignment="1">
      <alignment horizontal="center" vertical="center"/>
    </xf>
    <xf numFmtId="0" fontId="6" fillId="0" borderId="9" xfId="0" applyFont="1" applyBorder="1" applyAlignment="1">
      <alignment horizontal="center" vertical="center"/>
    </xf>
    <xf numFmtId="0" fontId="2" fillId="0" borderId="11" xfId="0" applyNumberFormat="1" applyFont="1" applyBorder="1" applyAlignment="1">
      <alignment horizontal="left" vertical="center"/>
    </xf>
    <xf numFmtId="0" fontId="8" fillId="0" borderId="11" xfId="0" applyFont="1" applyBorder="1" applyAlignment="1">
      <alignment horizontal="left" vertical="center" indent="10"/>
    </xf>
    <xf numFmtId="0" fontId="9" fillId="0" borderId="11" xfId="0" applyFont="1" applyBorder="1" applyAlignment="1">
      <alignment horizontal="left" vertical="center" indent="10"/>
    </xf>
    <xf numFmtId="0" fontId="2" fillId="0" borderId="0" xfId="0" applyNumberFormat="1" applyFont="1" applyAlignment="1">
      <alignment vertical="center"/>
    </xf>
    <xf numFmtId="0" fontId="6" fillId="0" borderId="0" xfId="0" applyNumberFormat="1" applyFont="1" applyAlignment="1">
      <alignment vertical="center"/>
    </xf>
    <xf numFmtId="0" fontId="5" fillId="0" borderId="0" xfId="0" applyFont="1" applyAlignment="1">
      <alignment horizontal="center" vertical="center"/>
    </xf>
    <xf numFmtId="43" fontId="6" fillId="0" borderId="9" xfId="0" applyNumberFormat="1" applyFont="1" applyBorder="1" applyAlignment="1">
      <alignment vertical="center"/>
    </xf>
    <xf numFmtId="43" fontId="6" fillId="0" borderId="8" xfId="0" applyNumberFormat="1" applyFont="1" applyBorder="1" applyAlignment="1">
      <alignment vertical="center"/>
    </xf>
    <xf numFmtId="0" fontId="9" fillId="0" borderId="11" xfId="0" applyFont="1" applyBorder="1" applyAlignment="1">
      <alignment horizontal="left" vertical="center" indent="2"/>
    </xf>
    <xf numFmtId="0" fontId="10" fillId="0" borderId="0" xfId="0" applyNumberFormat="1" applyFont="1" applyAlignment="1">
      <alignment horizontal="right" vertical="center"/>
    </xf>
    <xf numFmtId="14" fontId="6" fillId="0" borderId="8" xfId="0" applyNumberFormat="1" applyFont="1" applyBorder="1" applyAlignment="1">
      <alignment horizontal="right" vertical="center"/>
    </xf>
    <xf numFmtId="0" fontId="6" fillId="0" borderId="8" xfId="0" applyFont="1" applyBorder="1" applyAlignment="1">
      <alignment horizontal="right" vertical="center"/>
    </xf>
    <xf numFmtId="0" fontId="6" fillId="0" borderId="9" xfId="0" applyFont="1" applyBorder="1" applyAlignment="1">
      <alignment horizontal="right" vertical="center"/>
    </xf>
    <xf numFmtId="210" fontId="6" fillId="0" borderId="0" xfId="0" applyNumberFormat="1" applyFont="1" applyAlignment="1">
      <alignment vertical="center"/>
    </xf>
    <xf numFmtId="0" fontId="6" fillId="0" borderId="0" xfId="0" applyFont="1" applyBorder="1" applyAlignment="1">
      <alignment vertical="center"/>
    </xf>
    <xf numFmtId="0" fontId="11" fillId="0" borderId="0" xfId="12" applyFont="1" applyAlignment="1" applyProtection="1">
      <alignment horizontal="left" vertical="center" wrapText="1"/>
    </xf>
    <xf numFmtId="0" fontId="6" fillId="0" borderId="0" xfId="0" applyFont="1" applyAlignment="1">
      <alignment horizontal="center" vertical="center" wrapText="1"/>
    </xf>
    <xf numFmtId="0" fontId="7" fillId="0" borderId="0" xfId="0" applyFont="1" applyAlignment="1">
      <alignment horizontal="center" vertical="center"/>
    </xf>
    <xf numFmtId="210" fontId="6" fillId="0" borderId="7" xfId="0" applyNumberFormat="1" applyFont="1" applyBorder="1" applyAlignment="1">
      <alignment horizontal="left" vertical="center"/>
    </xf>
    <xf numFmtId="0" fontId="2" fillId="0" borderId="0" xfId="0" applyNumberFormat="1" applyFont="1" applyBorder="1" applyAlignment="1">
      <alignment horizontal="left" vertical="center"/>
    </xf>
    <xf numFmtId="0" fontId="2" fillId="0" borderId="0" xfId="0" applyNumberFormat="1" applyFont="1" applyBorder="1" applyAlignment="1">
      <alignment vertical="center"/>
    </xf>
    <xf numFmtId="0" fontId="6" fillId="0" borderId="0" xfId="0" applyNumberFormat="1" applyFont="1" applyBorder="1" applyAlignment="1">
      <alignment vertical="center"/>
    </xf>
    <xf numFmtId="0" fontId="12" fillId="0" borderId="8" xfId="0" applyFont="1" applyBorder="1" applyAlignment="1">
      <alignment vertical="center"/>
    </xf>
    <xf numFmtId="0" fontId="12" fillId="0" borderId="0" xfId="0" applyFont="1" applyAlignment="1">
      <alignment vertical="center"/>
    </xf>
    <xf numFmtId="0" fontId="2" fillId="0" borderId="9" xfId="0" applyFont="1" applyBorder="1" applyAlignment="1">
      <alignment horizontal="center" vertical="center"/>
    </xf>
    <xf numFmtId="0" fontId="9" fillId="0" borderId="11" xfId="0" applyFont="1" applyBorder="1" applyAlignment="1">
      <alignment horizontal="center" vertical="center"/>
    </xf>
    <xf numFmtId="0" fontId="6" fillId="0" borderId="8" xfId="0" applyNumberFormat="1" applyFont="1" applyBorder="1" applyAlignment="1">
      <alignment horizontal="right" vertical="center"/>
    </xf>
    <xf numFmtId="0" fontId="2" fillId="0" borderId="0" xfId="0" applyFont="1" applyAlignment="1">
      <alignment horizontal="center" vertical="center"/>
    </xf>
    <xf numFmtId="210" fontId="6" fillId="0" borderId="0" xfId="0" applyNumberFormat="1" applyFont="1" applyAlignment="1">
      <alignment horizontal="right" vertical="center"/>
    </xf>
    <xf numFmtId="49" fontId="6" fillId="0" borderId="0" xfId="0" applyNumberFormat="1" applyFont="1" applyBorder="1" applyAlignment="1">
      <alignment horizontal="right" vertical="center"/>
    </xf>
    <xf numFmtId="49" fontId="6" fillId="0" borderId="8" xfId="0" applyNumberFormat="1" applyFont="1" applyBorder="1" applyAlignment="1">
      <alignment horizontal="center" vertical="center"/>
    </xf>
    <xf numFmtId="49" fontId="6" fillId="0" borderId="8" xfId="0" applyNumberFormat="1" applyFont="1" applyBorder="1" applyAlignment="1">
      <alignment vertical="center"/>
    </xf>
    <xf numFmtId="0" fontId="6" fillId="0" borderId="10" xfId="0" applyFont="1" applyBorder="1" applyAlignment="1">
      <alignment horizontal="center" vertical="center"/>
    </xf>
    <xf numFmtId="49" fontId="2" fillId="0" borderId="0" xfId="0" applyNumberFormat="1" applyFont="1" applyAlignment="1">
      <alignment vertical="center"/>
    </xf>
    <xf numFmtId="0" fontId="9" fillId="0" borderId="11" xfId="0" applyFont="1" applyBorder="1" applyAlignment="1">
      <alignment horizontal="left" vertical="center" indent="15"/>
    </xf>
    <xf numFmtId="49" fontId="6" fillId="0" borderId="0" xfId="0" applyNumberFormat="1" applyFont="1" applyAlignment="1">
      <alignment vertical="center"/>
    </xf>
    <xf numFmtId="0" fontId="5" fillId="0" borderId="0" xfId="0" applyFont="1" applyFill="1" applyAlignment="1">
      <alignment vertical="center"/>
    </xf>
    <xf numFmtId="0" fontId="12" fillId="0" borderId="0" xfId="0" applyFont="1" applyFill="1" applyAlignment="1">
      <alignment horizontal="center" vertical="center"/>
    </xf>
    <xf numFmtId="0" fontId="6" fillId="0" borderId="0" xfId="0" applyFont="1" applyFill="1" applyAlignment="1">
      <alignment vertical="center"/>
    </xf>
    <xf numFmtId="0" fontId="12" fillId="0" borderId="0" xfId="0" applyFont="1" applyFill="1" applyAlignment="1">
      <alignment vertical="center"/>
    </xf>
    <xf numFmtId="0" fontId="7" fillId="0" borderId="0" xfId="0" applyFont="1" applyFill="1" applyAlignment="1">
      <alignment horizontal="center" vertical="center" wrapText="1"/>
    </xf>
    <xf numFmtId="0" fontId="5" fillId="0" borderId="0" xfId="0" applyFont="1" applyFill="1" applyAlignment="1">
      <alignment horizontal="center" vertical="center" wrapText="1"/>
    </xf>
    <xf numFmtId="210" fontId="2" fillId="0" borderId="0" xfId="0" applyNumberFormat="1" applyFont="1" applyFill="1" applyAlignment="1">
      <alignment horizontal="center" vertical="center"/>
    </xf>
    <xf numFmtId="210" fontId="6" fillId="0" borderId="0" xfId="0" applyNumberFormat="1" applyFont="1" applyFill="1" applyAlignment="1">
      <alignment horizontal="center" vertical="center"/>
    </xf>
    <xf numFmtId="0" fontId="6" fillId="0" borderId="0" xfId="0" applyNumberFormat="1" applyFont="1" applyFill="1" applyAlignment="1">
      <alignment horizontal="center" vertical="center"/>
    </xf>
    <xf numFmtId="0" fontId="10" fillId="0" borderId="0" xfId="0" applyNumberFormat="1" applyFont="1" applyFill="1" applyAlignment="1">
      <alignment horizontal="right" vertical="center"/>
    </xf>
    <xf numFmtId="210" fontId="2" fillId="0" borderId="7" xfId="0" applyNumberFormat="1" applyFont="1" applyFill="1" applyBorder="1" applyAlignment="1">
      <alignment horizontal="left" vertical="center"/>
    </xf>
    <xf numFmtId="0" fontId="2" fillId="0" borderId="0" xfId="0" applyFont="1" applyFill="1" applyAlignment="1">
      <alignment horizontal="right"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wrapText="1"/>
    </xf>
    <xf numFmtId="0" fontId="6" fillId="0" borderId="8" xfId="0" applyFont="1" applyFill="1" applyBorder="1" applyAlignment="1">
      <alignment horizontal="center" vertical="center"/>
    </xf>
    <xf numFmtId="0" fontId="2" fillId="0" borderId="8" xfId="0" applyFont="1" applyFill="1" applyBorder="1" applyAlignment="1">
      <alignment horizontal="left" vertical="center"/>
    </xf>
    <xf numFmtId="14" fontId="6" fillId="0" borderId="8" xfId="0" applyNumberFormat="1" applyFont="1" applyFill="1" applyBorder="1" applyAlignment="1">
      <alignment horizontal="center" vertical="center"/>
    </xf>
    <xf numFmtId="0" fontId="2" fillId="0" borderId="8" xfId="0" applyFont="1" applyFill="1" applyBorder="1" applyAlignment="1">
      <alignment horizontal="center" vertical="center"/>
    </xf>
    <xf numFmtId="43" fontId="6" fillId="0" borderId="8" xfId="0" applyNumberFormat="1" applyFont="1" applyFill="1" applyBorder="1" applyAlignment="1">
      <alignment horizontal="right" vertical="center"/>
    </xf>
    <xf numFmtId="0" fontId="6" fillId="0" borderId="8" xfId="0" applyFont="1" applyFill="1" applyBorder="1" applyAlignment="1">
      <alignment vertical="center"/>
    </xf>
    <xf numFmtId="211" fontId="6" fillId="0" borderId="8" xfId="0" applyNumberFormat="1" applyFont="1" applyFill="1" applyBorder="1" applyAlignment="1">
      <alignment vertical="center"/>
    </xf>
    <xf numFmtId="0" fontId="10" fillId="0" borderId="8" xfId="0" applyFont="1" applyFill="1" applyBorder="1" applyAlignment="1">
      <alignment horizontal="center" vertical="center"/>
    </xf>
    <xf numFmtId="43" fontId="14" fillId="0" borderId="8" xfId="10" applyFont="1" applyFill="1" applyBorder="1" applyAlignment="1"/>
    <xf numFmtId="211" fontId="10" fillId="0" borderId="8" xfId="0" applyNumberFormat="1" applyFont="1" applyFill="1" applyBorder="1" applyAlignment="1">
      <alignment vertical="center"/>
    </xf>
    <xf numFmtId="212" fontId="6" fillId="0" borderId="8" xfId="0" applyNumberFormat="1" applyFont="1" applyFill="1" applyBorder="1" applyAlignment="1">
      <alignment horizontal="center" vertical="center"/>
    </xf>
    <xf numFmtId="0" fontId="13" fillId="0" borderId="10" xfId="0" applyFont="1" applyFill="1" applyBorder="1" applyAlignment="1">
      <alignment horizontal="center" vertical="center"/>
    </xf>
    <xf numFmtId="0" fontId="13" fillId="0" borderId="9" xfId="0" applyFont="1" applyFill="1" applyBorder="1" applyAlignment="1">
      <alignment horizontal="center" vertical="center"/>
    </xf>
    <xf numFmtId="0" fontId="12" fillId="0" borderId="8" xfId="0" applyFont="1" applyFill="1" applyBorder="1" applyAlignment="1">
      <alignment horizontal="center" vertical="center"/>
    </xf>
    <xf numFmtId="43" fontId="12" fillId="0" borderId="8" xfId="0" applyNumberFormat="1" applyFont="1" applyFill="1" applyBorder="1" applyAlignment="1">
      <alignment horizontal="right" vertical="center"/>
    </xf>
    <xf numFmtId="0" fontId="12" fillId="0" borderId="8" xfId="0" applyFont="1" applyFill="1" applyBorder="1" applyAlignment="1">
      <alignment vertical="center"/>
    </xf>
    <xf numFmtId="0" fontId="2" fillId="0" borderId="11" xfId="0" applyNumberFormat="1" applyFont="1" applyFill="1" applyBorder="1" applyAlignment="1">
      <alignment horizontal="left" vertical="center"/>
    </xf>
    <xf numFmtId="0" fontId="9" fillId="0" borderId="11" xfId="0" applyFont="1" applyFill="1" applyBorder="1" applyAlignment="1">
      <alignment horizontal="center" vertical="center"/>
    </xf>
    <xf numFmtId="0" fontId="2" fillId="0" borderId="0" xfId="0" applyNumberFormat="1" applyFont="1" applyFill="1" applyAlignment="1">
      <alignment vertical="center"/>
    </xf>
    <xf numFmtId="0" fontId="6" fillId="0" borderId="0" xfId="0" applyNumberFormat="1" applyFont="1" applyFill="1" applyAlignment="1">
      <alignment vertical="center"/>
    </xf>
    <xf numFmtId="43" fontId="15" fillId="0" borderId="0" xfId="110" applyNumberFormat="1" applyFont="1" applyFill="1" applyBorder="1" applyAlignment="1" applyProtection="1">
      <alignment horizontal="right" vertical="center" shrinkToFit="1"/>
      <protection locked="0"/>
    </xf>
    <xf numFmtId="210" fontId="2" fillId="0" borderId="0" xfId="0" applyNumberFormat="1" applyFont="1" applyFill="1" applyAlignment="1">
      <alignment vertical="center"/>
    </xf>
    <xf numFmtId="212" fontId="16" fillId="0" borderId="8" xfId="0" applyNumberFormat="1" applyFont="1" applyFill="1" applyBorder="1" applyAlignment="1">
      <alignment horizontal="left" vertical="center"/>
    </xf>
    <xf numFmtId="0" fontId="10" fillId="0" borderId="8" xfId="0" applyFont="1" applyFill="1" applyBorder="1" applyAlignment="1">
      <alignment vertical="center"/>
    </xf>
    <xf numFmtId="0" fontId="10" fillId="0" borderId="8" xfId="0" applyFont="1" applyFill="1" applyBorder="1" applyAlignment="1">
      <alignment horizontal="left" vertical="center"/>
    </xf>
    <xf numFmtId="0" fontId="6" fillId="0" borderId="8" xfId="0" applyFont="1" applyFill="1" applyBorder="1" applyAlignment="1">
      <alignment horizontal="left" vertical="center"/>
    </xf>
    <xf numFmtId="0" fontId="17" fillId="0" borderId="0" xfId="0" applyNumberFormat="1" applyFont="1" applyFill="1" applyBorder="1" applyAlignment="1" applyProtection="1"/>
    <xf numFmtId="43" fontId="6" fillId="0" borderId="8" xfId="0" applyNumberFormat="1" applyFont="1" applyFill="1" applyBorder="1" applyAlignment="1">
      <alignment horizontal="left" vertical="center"/>
    </xf>
    <xf numFmtId="14" fontId="12" fillId="0" borderId="8" xfId="0" applyNumberFormat="1" applyFont="1" applyFill="1" applyBorder="1" applyAlignment="1">
      <alignment horizontal="center" vertical="center"/>
    </xf>
    <xf numFmtId="0" fontId="8" fillId="0" borderId="11" xfId="0" applyFont="1" applyFill="1" applyBorder="1" applyAlignment="1">
      <alignment horizontal="left" vertical="center" indent="10"/>
    </xf>
    <xf numFmtId="0" fontId="9" fillId="0" borderId="11" xfId="0" applyFont="1" applyFill="1" applyBorder="1" applyAlignment="1">
      <alignment horizontal="left" vertical="center" indent="10"/>
    </xf>
    <xf numFmtId="0" fontId="10" fillId="0" borderId="0" xfId="0" applyFont="1" applyFill="1" applyAlignment="1">
      <alignment vertical="center"/>
    </xf>
    <xf numFmtId="0" fontId="12" fillId="0" borderId="0" xfId="0" applyFont="1" applyAlignment="1">
      <alignment horizontal="center" vertical="center"/>
    </xf>
    <xf numFmtId="210" fontId="2" fillId="0" borderId="0" xfId="0" applyNumberFormat="1" applyFont="1" applyAlignment="1">
      <alignment vertical="center"/>
    </xf>
    <xf numFmtId="0" fontId="13" fillId="0" borderId="8" xfId="0" applyFont="1" applyBorder="1" applyAlignment="1">
      <alignment horizontal="center" vertical="center"/>
    </xf>
    <xf numFmtId="0" fontId="13" fillId="0" borderId="9" xfId="0" applyFont="1" applyBorder="1" applyAlignment="1">
      <alignment horizontal="center" vertical="center" wrapText="1"/>
    </xf>
    <xf numFmtId="0" fontId="2" fillId="0" borderId="8" xfId="0" applyFont="1" applyFill="1" applyBorder="1" applyAlignment="1">
      <alignment vertical="center"/>
    </xf>
    <xf numFmtId="0" fontId="2" fillId="0" borderId="8" xfId="0" applyFont="1" applyBorder="1" applyAlignment="1">
      <alignment horizontal="left" vertical="center"/>
    </xf>
    <xf numFmtId="0" fontId="2" fillId="0" borderId="8" xfId="0" applyFont="1" applyBorder="1" applyAlignment="1">
      <alignment vertical="center"/>
    </xf>
    <xf numFmtId="0" fontId="13" fillId="0" borderId="10" xfId="0" applyFont="1" applyBorder="1" applyAlignment="1">
      <alignment horizontal="center" vertical="center"/>
    </xf>
    <xf numFmtId="0" fontId="13" fillId="0" borderId="9" xfId="0" applyFont="1" applyBorder="1" applyAlignment="1">
      <alignment horizontal="center" vertical="center"/>
    </xf>
    <xf numFmtId="14" fontId="12" fillId="0" borderId="8" xfId="0" applyNumberFormat="1" applyFont="1" applyBorder="1" applyAlignment="1">
      <alignment horizontal="center" vertical="center"/>
    </xf>
    <xf numFmtId="43" fontId="12" fillId="0" borderId="8" xfId="0" applyNumberFormat="1" applyFont="1" applyBorder="1" applyAlignment="1">
      <alignment horizontal="right" vertical="center"/>
    </xf>
    <xf numFmtId="0" fontId="9" fillId="0" borderId="11" xfId="0" applyFont="1" applyBorder="1" applyAlignment="1">
      <alignment horizontal="left" vertical="center" indent="3"/>
    </xf>
    <xf numFmtId="0" fontId="2" fillId="0" borderId="0" xfId="0" applyNumberFormat="1" applyFont="1" applyAlignment="1">
      <alignment horizontal="left" vertical="center"/>
    </xf>
    <xf numFmtId="0" fontId="6" fillId="0" borderId="0" xfId="0" applyNumberFormat="1" applyFont="1" applyAlignment="1">
      <alignment horizontal="left" vertical="center"/>
    </xf>
    <xf numFmtId="0" fontId="0" fillId="0" borderId="0" xfId="0" applyAlignment="1">
      <alignment horizontal="center"/>
    </xf>
    <xf numFmtId="0" fontId="18" fillId="0" borderId="0" xfId="0" applyNumberFormat="1" applyFont="1" applyFill="1" applyBorder="1" applyAlignment="1" applyProtection="1"/>
    <xf numFmtId="0" fontId="16" fillId="0" borderId="0" xfId="0" applyNumberFormat="1" applyFont="1" applyFill="1" applyBorder="1" applyAlignment="1" applyProtection="1"/>
    <xf numFmtId="183" fontId="16" fillId="0" borderId="0" xfId="10" applyNumberFormat="1" applyFont="1"/>
    <xf numFmtId="0" fontId="19" fillId="0" borderId="7" xfId="0" applyNumberFormat="1" applyFont="1" applyFill="1" applyBorder="1" applyAlignment="1" applyProtection="1">
      <alignment horizontal="center"/>
    </xf>
    <xf numFmtId="49" fontId="20" fillId="0" borderId="8" xfId="0" applyNumberFormat="1" applyFont="1" applyFill="1" applyBorder="1" applyAlignment="1" applyProtection="1">
      <alignment horizontal="center" vertical="center" wrapText="1"/>
      <protection locked="0"/>
    </xf>
    <xf numFmtId="49" fontId="21" fillId="0" borderId="8" xfId="0" applyNumberFormat="1" applyFont="1" applyFill="1" applyBorder="1" applyAlignment="1" applyProtection="1">
      <alignment horizontal="center" vertical="center" wrapText="1"/>
      <protection locked="0"/>
    </xf>
    <xf numFmtId="204" fontId="21" fillId="0" borderId="10" xfId="10" applyNumberFormat="1" applyFont="1" applyBorder="1" applyAlignment="1" applyProtection="1">
      <alignment horizontal="center" vertical="center" wrapText="1"/>
      <protection locked="0"/>
    </xf>
    <xf numFmtId="204" fontId="21" fillId="0" borderId="9" xfId="10" applyNumberFormat="1" applyFont="1" applyBorder="1" applyAlignment="1" applyProtection="1">
      <alignment horizontal="center" vertical="center" wrapText="1"/>
      <protection locked="0"/>
    </xf>
    <xf numFmtId="0" fontId="16" fillId="0" borderId="12" xfId="0" applyNumberFormat="1" applyFont="1" applyFill="1" applyBorder="1" applyAlignment="1" applyProtection="1"/>
    <xf numFmtId="183" fontId="16" fillId="0" borderId="12" xfId="10" applyNumberFormat="1" applyFont="1" applyBorder="1"/>
    <xf numFmtId="183" fontId="16" fillId="0" borderId="12" xfId="10" applyNumberFormat="1" applyFont="1" applyFill="1" applyBorder="1" applyAlignment="1"/>
    <xf numFmtId="183" fontId="16" fillId="0" borderId="8" xfId="10" applyNumberFormat="1" applyFont="1" applyFill="1" applyBorder="1" applyAlignment="1"/>
    <xf numFmtId="183" fontId="16" fillId="0" borderId="8" xfId="0" applyNumberFormat="1" applyFont="1" applyFill="1" applyBorder="1" applyAlignment="1" applyProtection="1"/>
    <xf numFmtId="0" fontId="16" fillId="0" borderId="8" xfId="0" applyNumberFormat="1" applyFont="1" applyFill="1" applyBorder="1" applyAlignment="1" applyProtection="1"/>
    <xf numFmtId="183" fontId="16" fillId="0" borderId="8" xfId="10" applyNumberFormat="1" applyFont="1" applyBorder="1"/>
    <xf numFmtId="204" fontId="21" fillId="0" borderId="8" xfId="10" applyNumberFormat="1" applyFont="1" applyBorder="1" applyAlignment="1" applyProtection="1">
      <alignment horizontal="center" vertical="center" wrapText="1"/>
      <protection locked="0"/>
    </xf>
    <xf numFmtId="204" fontId="16" fillId="0" borderId="12" xfId="0" applyNumberFormat="1" applyFont="1" applyFill="1" applyBorder="1" applyAlignment="1" applyProtection="1"/>
    <xf numFmtId="204" fontId="16" fillId="0" borderId="8" xfId="0" applyNumberFormat="1" applyFont="1" applyFill="1" applyBorder="1" applyAlignment="1" applyProtection="1"/>
    <xf numFmtId="0" fontId="22" fillId="0" borderId="8" xfId="0" applyNumberFormat="1" applyFont="1" applyFill="1" applyBorder="1" applyAlignment="1" applyProtection="1"/>
    <xf numFmtId="0" fontId="22" fillId="0" borderId="8" xfId="0" applyNumberFormat="1" applyFont="1" applyFill="1" applyBorder="1" applyAlignment="1" applyProtection="1">
      <alignment horizontal="left" vertical="center"/>
    </xf>
    <xf numFmtId="0" fontId="2" fillId="0" borderId="8" xfId="0" applyNumberFormat="1" applyFont="1" applyFill="1" applyBorder="1" applyAlignment="1" applyProtection="1"/>
    <xf numFmtId="207" fontId="16" fillId="0" borderId="8" xfId="0" applyNumberFormat="1" applyFont="1" applyFill="1" applyBorder="1" applyAlignment="1" applyProtection="1"/>
    <xf numFmtId="0" fontId="18" fillId="0" borderId="8" xfId="0" applyNumberFormat="1" applyFont="1" applyFill="1" applyBorder="1" applyAlignment="1" applyProtection="1">
      <alignment horizontal="center"/>
    </xf>
    <xf numFmtId="0" fontId="18" fillId="0" borderId="8" xfId="0" applyNumberFormat="1" applyFont="1" applyFill="1" applyBorder="1" applyAlignment="1" applyProtection="1"/>
    <xf numFmtId="183" fontId="18" fillId="0" borderId="8" xfId="10" applyNumberFormat="1" applyFont="1" applyBorder="1"/>
    <xf numFmtId="0" fontId="6" fillId="6" borderId="0" xfId="0" applyFont="1" applyFill="1" applyAlignment="1">
      <alignment vertical="center"/>
    </xf>
    <xf numFmtId="0" fontId="10" fillId="0" borderId="8" xfId="0" applyFont="1" applyBorder="1" applyAlignment="1">
      <alignment horizontal="center" vertical="center"/>
    </xf>
    <xf numFmtId="204" fontId="23" fillId="0" borderId="8" xfId="10" applyNumberFormat="1" applyFont="1" applyBorder="1" applyAlignment="1" applyProtection="1">
      <alignment horizontal="center" vertical="center" wrapText="1"/>
      <protection locked="0"/>
    </xf>
    <xf numFmtId="0" fontId="6" fillId="6" borderId="8" xfId="0" applyFont="1" applyFill="1" applyBorder="1" applyAlignment="1">
      <alignment horizontal="center" vertical="center"/>
    </xf>
    <xf numFmtId="0" fontId="2" fillId="6" borderId="8" xfId="0" applyFont="1" applyFill="1" applyBorder="1" applyAlignment="1">
      <alignment horizontal="left" vertical="center"/>
    </xf>
    <xf numFmtId="43" fontId="6" fillId="6" borderId="8" xfId="0" applyNumberFormat="1" applyFont="1" applyFill="1" applyBorder="1" applyAlignment="1">
      <alignment horizontal="right" vertical="center"/>
    </xf>
    <xf numFmtId="0" fontId="2" fillId="6" borderId="8" xfId="0" applyFont="1" applyFill="1" applyBorder="1" applyAlignment="1">
      <alignment horizontal="center" vertical="center"/>
    </xf>
    <xf numFmtId="0" fontId="6" fillId="6" borderId="8" xfId="0" applyFont="1" applyFill="1" applyBorder="1" applyAlignment="1">
      <alignment vertical="center"/>
    </xf>
    <xf numFmtId="0" fontId="2" fillId="6" borderId="8" xfId="0" applyNumberFormat="1" applyFont="1" applyFill="1" applyBorder="1" applyAlignment="1" applyProtection="1"/>
    <xf numFmtId="0" fontId="24" fillId="0" borderId="0" xfId="0" applyNumberFormat="1" applyFont="1" applyFill="1" applyBorder="1" applyAlignment="1" applyProtection="1">
      <alignment vertical="center"/>
    </xf>
    <xf numFmtId="0" fontId="24" fillId="0" borderId="0" xfId="0" applyNumberFormat="1" applyFont="1" applyFill="1" applyBorder="1" applyAlignment="1" applyProtection="1"/>
    <xf numFmtId="0" fontId="25" fillId="0" borderId="0" xfId="0" applyNumberFormat="1" applyFont="1" applyFill="1" applyBorder="1" applyAlignment="1" applyProtection="1"/>
    <xf numFmtId="0" fontId="24" fillId="0" borderId="0" xfId="0" applyNumberFormat="1" applyFont="1" applyFill="1" applyBorder="1" applyAlignment="1" applyProtection="1">
      <alignment horizontal="center"/>
    </xf>
    <xf numFmtId="183" fontId="24" fillId="0" borderId="0" xfId="10" applyNumberFormat="1" applyFont="1"/>
    <xf numFmtId="204" fontId="19" fillId="0" borderId="7" xfId="0" applyNumberFormat="1" applyFont="1" applyFill="1" applyBorder="1" applyAlignment="1" applyProtection="1">
      <alignment horizontal="center"/>
    </xf>
    <xf numFmtId="204" fontId="21" fillId="0" borderId="8" xfId="0" applyNumberFormat="1" applyFont="1" applyFill="1" applyBorder="1" applyAlignment="1" applyProtection="1">
      <alignment horizontal="center" vertical="center" wrapText="1"/>
      <protection locked="0"/>
    </xf>
    <xf numFmtId="204" fontId="20" fillId="0" borderId="8" xfId="0" applyNumberFormat="1" applyFont="1" applyFill="1" applyBorder="1" applyAlignment="1" applyProtection="1">
      <alignment horizontal="center" vertical="center" wrapText="1"/>
      <protection locked="0"/>
    </xf>
    <xf numFmtId="0" fontId="13" fillId="0" borderId="8" xfId="0" applyNumberFormat="1" applyFont="1" applyFill="1" applyBorder="1" applyAlignment="1" applyProtection="1">
      <alignment horizontal="center" vertical="center"/>
    </xf>
    <xf numFmtId="0" fontId="24" fillId="0" borderId="8" xfId="0" applyNumberFormat="1" applyFont="1" applyFill="1" applyBorder="1" applyAlignment="1" applyProtection="1"/>
    <xf numFmtId="0" fontId="24" fillId="0" borderId="8" xfId="0" applyNumberFormat="1" applyFont="1" applyFill="1" applyBorder="1" applyAlignment="1" applyProtection="1">
      <alignment horizontal="center"/>
    </xf>
    <xf numFmtId="183" fontId="24" fillId="0" borderId="8" xfId="10" applyNumberFormat="1" applyFont="1" applyBorder="1"/>
    <xf numFmtId="49" fontId="26" fillId="0" borderId="13" xfId="110" applyNumberFormat="1" applyFont="1" applyFill="1" applyBorder="1" applyAlignment="1" applyProtection="1">
      <alignment horizontal="left" vertical="center"/>
      <protection locked="0"/>
    </xf>
    <xf numFmtId="0" fontId="13" fillId="0" borderId="8" xfId="0" applyNumberFormat="1" applyFont="1" applyFill="1" applyBorder="1" applyAlignment="1" applyProtection="1">
      <alignment horizontal="center"/>
    </xf>
    <xf numFmtId="0" fontId="25" fillId="0" borderId="8" xfId="0" applyNumberFormat="1" applyFont="1" applyFill="1" applyBorder="1" applyAlignment="1" applyProtection="1">
      <alignment horizontal="center"/>
    </xf>
    <xf numFmtId="183" fontId="25" fillId="0" borderId="8" xfId="10" applyNumberFormat="1" applyFont="1" applyBorder="1"/>
    <xf numFmtId="0" fontId="25" fillId="0" borderId="8" xfId="0" applyNumberFormat="1" applyFont="1" applyFill="1" applyBorder="1" applyAlignment="1" applyProtection="1"/>
    <xf numFmtId="0" fontId="12" fillId="0" borderId="8" xfId="0" applyFont="1" applyBorder="1" applyAlignment="1">
      <alignment horizontal="center" vertical="center"/>
    </xf>
    <xf numFmtId="0" fontId="10" fillId="0" borderId="0" xfId="0" applyFont="1" applyAlignment="1">
      <alignment vertical="center"/>
    </xf>
    <xf numFmtId="0" fontId="17" fillId="6" borderId="0" xfId="0" applyNumberFormat="1" applyFont="1" applyFill="1" applyBorder="1" applyAlignment="1" applyProtection="1"/>
    <xf numFmtId="43" fontId="14" fillId="6" borderId="0" xfId="10" applyFont="1" applyFill="1" applyAlignment="1"/>
    <xf numFmtId="200" fontId="6" fillId="0" borderId="8" xfId="0" applyNumberFormat="1" applyFont="1" applyBorder="1" applyAlignment="1">
      <alignment horizontal="center" vertical="center"/>
    </xf>
    <xf numFmtId="0" fontId="13" fillId="0" borderId="0" xfId="0" applyFont="1" applyAlignment="1">
      <alignment horizontal="center" vertical="center"/>
    </xf>
    <xf numFmtId="49" fontId="27" fillId="0" borderId="8" xfId="0" applyNumberFormat="1" applyFont="1" applyBorder="1" applyAlignment="1">
      <alignment horizontal="center" vertical="center"/>
    </xf>
    <xf numFmtId="49" fontId="27" fillId="0" borderId="10" xfId="0" applyNumberFormat="1" applyFont="1" applyBorder="1" applyAlignment="1">
      <alignment horizontal="center" vertical="center"/>
    </xf>
    <xf numFmtId="0" fontId="6" fillId="0" borderId="9" xfId="0" applyFont="1" applyBorder="1" applyAlignment="1">
      <alignment vertical="center"/>
    </xf>
    <xf numFmtId="43" fontId="6" fillId="0" borderId="12" xfId="0" applyNumberFormat="1" applyFont="1" applyBorder="1" applyAlignment="1">
      <alignment horizontal="right" vertical="center"/>
    </xf>
    <xf numFmtId="0" fontId="10" fillId="0" borderId="9" xfId="0" applyFont="1" applyBorder="1" applyAlignment="1">
      <alignment vertical="center"/>
    </xf>
    <xf numFmtId="49" fontId="12" fillId="0" borderId="10" xfId="0" applyNumberFormat="1" applyFont="1" applyBorder="1" applyAlignment="1">
      <alignment horizontal="center" vertical="center"/>
    </xf>
    <xf numFmtId="49" fontId="12" fillId="0" borderId="9" xfId="0" applyNumberFormat="1" applyFont="1" applyBorder="1" applyAlignment="1">
      <alignment horizontal="center" vertical="center"/>
    </xf>
    <xf numFmtId="43" fontId="12" fillId="0" borderId="9" xfId="0" applyNumberFormat="1" applyFont="1" applyBorder="1" applyAlignment="1">
      <alignment horizontal="right" vertical="center"/>
    </xf>
    <xf numFmtId="210" fontId="10" fillId="0" borderId="0" xfId="0" applyNumberFormat="1" applyFont="1" applyAlignment="1">
      <alignment horizontal="right" vertical="center"/>
    </xf>
    <xf numFmtId="204" fontId="6" fillId="0" borderId="0" xfId="0" applyNumberFormat="1" applyFont="1" applyAlignment="1">
      <alignment vertical="center"/>
    </xf>
    <xf numFmtId="204" fontId="6" fillId="0" borderId="0" xfId="0" applyNumberFormat="1" applyFont="1" applyAlignment="1">
      <alignment horizontal="center" vertical="center"/>
    </xf>
    <xf numFmtId="0" fontId="2" fillId="0" borderId="8" xfId="0" applyFont="1" applyBorder="1" applyAlignment="1">
      <alignment horizontal="center" vertical="center" wrapText="1"/>
    </xf>
    <xf numFmtId="204" fontId="2" fillId="0" borderId="8" xfId="0" applyNumberFormat="1" applyFont="1" applyBorder="1" applyAlignment="1">
      <alignment horizontal="center" vertical="center" wrapText="1"/>
    </xf>
    <xf numFmtId="189" fontId="2" fillId="0" borderId="8" xfId="0" applyNumberFormat="1" applyFont="1" applyBorder="1" applyAlignment="1">
      <alignment vertical="center"/>
    </xf>
    <xf numFmtId="204" fontId="6" fillId="0" borderId="8" xfId="0" applyNumberFormat="1" applyFont="1" applyBorder="1" applyAlignment="1">
      <alignment horizontal="right" vertical="center"/>
    </xf>
    <xf numFmtId="0" fontId="2" fillId="0" borderId="8" xfId="0" applyFont="1" applyBorder="1" applyAlignment="1">
      <alignment vertical="center" wrapText="1"/>
    </xf>
    <xf numFmtId="0" fontId="2" fillId="0" borderId="0" xfId="0" applyFont="1" applyAlignment="1">
      <alignment horizontal="left" vertical="center"/>
    </xf>
    <xf numFmtId="0" fontId="12" fillId="0" borderId="0" xfId="0" applyFont="1" applyAlignment="1">
      <alignment horizontal="center" vertical="center" wrapText="1"/>
    </xf>
    <xf numFmtId="0" fontId="13" fillId="0" borderId="8" xfId="0" applyFont="1" applyBorder="1" applyAlignment="1">
      <alignment horizontal="center" vertical="center" wrapText="1"/>
    </xf>
    <xf numFmtId="213" fontId="2" fillId="0" borderId="8" xfId="0" applyNumberFormat="1" applyFont="1" applyBorder="1" applyAlignment="1">
      <alignment horizontal="center" vertical="center"/>
    </xf>
    <xf numFmtId="213" fontId="2" fillId="0" borderId="8" xfId="0" applyNumberFormat="1" applyFont="1" applyFill="1" applyBorder="1" applyAlignment="1">
      <alignment horizontal="center" vertical="center"/>
    </xf>
    <xf numFmtId="0" fontId="13" fillId="0" borderId="14" xfId="0" applyFont="1" applyBorder="1" applyAlignment="1">
      <alignment horizontal="center" vertical="center"/>
    </xf>
    <xf numFmtId="211" fontId="6" fillId="0" borderId="8" xfId="0" applyNumberFormat="1" applyFont="1" applyBorder="1" applyAlignment="1">
      <alignment horizontal="right" vertical="center"/>
    </xf>
    <xf numFmtId="211" fontId="6" fillId="0" borderId="8" xfId="0" applyNumberFormat="1" applyFont="1" applyFill="1" applyBorder="1" applyAlignment="1">
      <alignment horizontal="right" vertical="center"/>
    </xf>
    <xf numFmtId="204" fontId="6" fillId="0" borderId="8" xfId="0" applyNumberFormat="1" applyFont="1" applyFill="1" applyBorder="1" applyAlignment="1">
      <alignment horizontal="right" vertical="center"/>
    </xf>
    <xf numFmtId="0" fontId="6" fillId="0" borderId="8" xfId="0" applyNumberFormat="1" applyFont="1" applyBorder="1" applyAlignment="1">
      <alignment horizontal="center" vertical="center"/>
    </xf>
    <xf numFmtId="0" fontId="2" fillId="0" borderId="8" xfId="0" applyFont="1" applyBorder="1" applyAlignment="1">
      <alignment horizontal="left" vertical="center" wrapText="1"/>
    </xf>
    <xf numFmtId="0" fontId="2" fillId="0" borderId="14" xfId="0" applyFont="1" applyBorder="1" applyAlignment="1">
      <alignment horizontal="center" vertical="center"/>
    </xf>
    <xf numFmtId="0" fontId="2" fillId="0" borderId="8" xfId="0" applyFont="1" applyFill="1" applyBorder="1" applyAlignment="1">
      <alignment horizontal="center" vertical="center" wrapText="1"/>
    </xf>
    <xf numFmtId="0" fontId="2" fillId="0" borderId="7" xfId="0" applyFont="1" applyBorder="1" applyAlignment="1">
      <alignment horizontal="right" vertical="center"/>
    </xf>
    <xf numFmtId="0" fontId="8" fillId="0" borderId="11" xfId="0" applyFont="1" applyBorder="1" applyAlignment="1">
      <alignment horizontal="center" vertical="center"/>
    </xf>
    <xf numFmtId="49" fontId="13" fillId="0" borderId="10" xfId="0" applyNumberFormat="1" applyFont="1" applyBorder="1" applyAlignment="1">
      <alignment horizontal="center" vertical="center"/>
    </xf>
    <xf numFmtId="49" fontId="6" fillId="0" borderId="9" xfId="0" applyNumberFormat="1" applyFont="1" applyBorder="1" applyAlignment="1">
      <alignment horizontal="left" vertical="center"/>
    </xf>
    <xf numFmtId="49" fontId="2" fillId="0" borderId="9" xfId="0" applyNumberFormat="1" applyFont="1" applyBorder="1" applyAlignment="1">
      <alignment horizontal="left" vertical="center"/>
    </xf>
    <xf numFmtId="204" fontId="6" fillId="0" borderId="9" xfId="0" applyNumberFormat="1" applyFont="1" applyBorder="1" applyAlignment="1">
      <alignment horizontal="right" vertical="center"/>
    </xf>
    <xf numFmtId="49" fontId="13" fillId="0" borderId="9" xfId="0" applyNumberFormat="1" applyFont="1" applyBorder="1" applyAlignment="1">
      <alignment horizontal="center" vertical="center"/>
    </xf>
    <xf numFmtId="0" fontId="2" fillId="0" borderId="5" xfId="0" applyFont="1" applyBorder="1" applyAlignment="1">
      <alignment horizontal="center" vertical="center" wrapText="1"/>
    </xf>
    <xf numFmtId="0" fontId="2" fillId="0" borderId="9" xfId="173" applyFont="1" applyBorder="1" applyAlignment="1">
      <alignment horizontal="center" vertical="center" wrapText="1"/>
    </xf>
    <xf numFmtId="0" fontId="2" fillId="0" borderId="12" xfId="0" applyFont="1" applyBorder="1" applyAlignment="1">
      <alignment horizontal="center" vertical="center" wrapText="1"/>
    </xf>
    <xf numFmtId="0" fontId="6" fillId="0" borderId="0" xfId="0" applyFont="1" applyAlignment="1">
      <alignment horizontal="left" vertical="center"/>
    </xf>
    <xf numFmtId="0" fontId="10" fillId="0" borderId="0" xfId="0" applyNumberFormat="1" applyFont="1" applyAlignment="1">
      <alignment horizontal="center" vertical="center"/>
    </xf>
    <xf numFmtId="0" fontId="6" fillId="0" borderId="8" xfId="173" applyFont="1" applyBorder="1" applyAlignment="1">
      <alignment horizontal="center" vertical="center" wrapText="1"/>
    </xf>
    <xf numFmtId="0" fontId="2" fillId="0" borderId="5" xfId="0" applyFont="1" applyBorder="1" applyAlignment="1">
      <alignment horizontal="center" vertical="center"/>
    </xf>
    <xf numFmtId="0" fontId="2" fillId="0" borderId="12" xfId="0" applyFont="1" applyBorder="1" applyAlignment="1">
      <alignment horizontal="center" vertical="center"/>
    </xf>
    <xf numFmtId="49" fontId="2" fillId="0" borderId="10" xfId="0" applyNumberFormat="1" applyFont="1" applyBorder="1" applyAlignment="1">
      <alignment horizontal="center" vertical="center"/>
    </xf>
    <xf numFmtId="49" fontId="6" fillId="0" borderId="14" xfId="0" applyNumberFormat="1" applyFont="1" applyBorder="1" applyAlignment="1">
      <alignment horizontal="center" vertical="center"/>
    </xf>
    <xf numFmtId="49" fontId="6" fillId="0" borderId="9" xfId="0" applyNumberFormat="1" applyFont="1" applyBorder="1" applyAlignment="1">
      <alignment horizontal="center" vertical="center"/>
    </xf>
    <xf numFmtId="0" fontId="6" fillId="0" borderId="12" xfId="0" applyFont="1" applyBorder="1" applyAlignment="1">
      <alignment horizontal="center" vertical="center"/>
    </xf>
    <xf numFmtId="0" fontId="2" fillId="0" borderId="8" xfId="142" applyFont="1" applyFill="1" applyBorder="1" applyAlignment="1">
      <alignment horizontal="center" vertical="center" wrapText="1"/>
    </xf>
    <xf numFmtId="0" fontId="2" fillId="0" borderId="12" xfId="0" applyFont="1" applyFill="1" applyBorder="1" applyAlignment="1">
      <alignment vertical="center" wrapText="1"/>
    </xf>
    <xf numFmtId="0" fontId="6" fillId="0" borderId="12" xfId="142" applyFont="1" applyFill="1" applyBorder="1" applyAlignment="1">
      <alignment vertical="center" wrapText="1"/>
    </xf>
    <xf numFmtId="49" fontId="12" fillId="0" borderId="14" xfId="0" applyNumberFormat="1" applyFont="1" applyBorder="1" applyAlignment="1">
      <alignment horizontal="center" vertical="center"/>
    </xf>
    <xf numFmtId="49" fontId="13" fillId="0" borderId="14" xfId="0" applyNumberFormat="1" applyFont="1" applyBorder="1" applyAlignment="1">
      <alignment horizontal="center" vertical="center"/>
    </xf>
    <xf numFmtId="43" fontId="12" fillId="0" borderId="8" xfId="0" applyNumberFormat="1" applyFont="1" applyBorder="1" applyAlignment="1">
      <alignment vertical="center"/>
    </xf>
    <xf numFmtId="49" fontId="2" fillId="0" borderId="8" xfId="0" applyNumberFormat="1" applyFont="1" applyBorder="1" applyAlignment="1">
      <alignment horizontal="center" vertical="center"/>
    </xf>
    <xf numFmtId="49" fontId="2" fillId="0" borderId="8" xfId="0" applyNumberFormat="1" applyFont="1" applyBorder="1" applyAlignment="1">
      <alignment horizontal="left" vertical="center"/>
    </xf>
    <xf numFmtId="0" fontId="23" fillId="0" borderId="8" xfId="12" applyFont="1" applyBorder="1" applyAlignment="1" applyProtection="1">
      <alignment vertical="center"/>
    </xf>
    <xf numFmtId="212" fontId="6" fillId="0" borderId="0" xfId="0" applyNumberFormat="1" applyFont="1" applyAlignment="1">
      <alignment horizontal="center" vertical="center"/>
    </xf>
    <xf numFmtId="210" fontId="2" fillId="0" borderId="7" xfId="0" applyNumberFormat="1" applyFont="1" applyBorder="1" applyAlignment="1">
      <alignment vertical="center"/>
    </xf>
    <xf numFmtId="210" fontId="6" fillId="0" borderId="7" xfId="0" applyNumberFormat="1" applyFont="1" applyBorder="1" applyAlignment="1">
      <alignment vertical="center"/>
    </xf>
    <xf numFmtId="212" fontId="2" fillId="0" borderId="8" xfId="0" applyNumberFormat="1" applyFont="1" applyBorder="1" applyAlignment="1">
      <alignment horizontal="center" vertical="center" wrapText="1"/>
    </xf>
    <xf numFmtId="212" fontId="6" fillId="0" borderId="8" xfId="0" applyNumberFormat="1" applyFont="1" applyBorder="1" applyAlignment="1">
      <alignment horizontal="center" vertical="center"/>
    </xf>
    <xf numFmtId="49" fontId="28" fillId="0" borderId="8" xfId="0" applyNumberFormat="1" applyFont="1" applyFill="1" applyBorder="1" applyAlignment="1">
      <alignment vertical="center" wrapText="1"/>
    </xf>
    <xf numFmtId="0" fontId="12" fillId="0" borderId="8" xfId="0" applyFont="1" applyBorder="1" applyAlignment="1">
      <alignment horizontal="right" vertical="center"/>
    </xf>
    <xf numFmtId="212" fontId="12" fillId="0" borderId="8" xfId="0" applyNumberFormat="1" applyFont="1" applyBorder="1" applyAlignment="1">
      <alignment horizontal="center" vertical="center"/>
    </xf>
    <xf numFmtId="49" fontId="13" fillId="0" borderId="8" xfId="0" applyNumberFormat="1" applyFont="1" applyBorder="1" applyAlignment="1">
      <alignment horizontal="center" vertical="center"/>
    </xf>
    <xf numFmtId="43" fontId="12" fillId="0" borderId="8" xfId="0" applyNumberFormat="1" applyFont="1" applyBorder="1" applyAlignment="1">
      <alignment horizontal="center" vertical="center"/>
    </xf>
    <xf numFmtId="0" fontId="6" fillId="0" borderId="0" xfId="0" applyFont="1" applyBorder="1" applyAlignment="1">
      <alignment horizontal="center" vertical="center"/>
    </xf>
    <xf numFmtId="204" fontId="2" fillId="0" borderId="8" xfId="173" applyNumberFormat="1" applyFont="1" applyBorder="1" applyAlignment="1">
      <alignment horizontal="center" vertical="center" wrapText="1"/>
    </xf>
    <xf numFmtId="204" fontId="6" fillId="0" borderId="8" xfId="173" applyNumberFormat="1" applyFont="1" applyBorder="1" applyAlignment="1">
      <alignment horizontal="center" vertical="center" wrapText="1"/>
    </xf>
    <xf numFmtId="204" fontId="2" fillId="0" borderId="9" xfId="0" applyNumberFormat="1" applyFont="1" applyBorder="1" applyAlignment="1">
      <alignment horizontal="center" vertical="center"/>
    </xf>
    <xf numFmtId="204" fontId="2" fillId="0" borderId="8" xfId="0" applyNumberFormat="1" applyFont="1" applyBorder="1" applyAlignment="1">
      <alignment horizontal="center" vertical="center"/>
    </xf>
    <xf numFmtId="0" fontId="12" fillId="0" borderId="8" xfId="0" applyFont="1" applyBorder="1" applyAlignment="1">
      <alignment horizontal="left" vertical="center"/>
    </xf>
    <xf numFmtId="204" fontId="12" fillId="0" borderId="8" xfId="0" applyNumberFormat="1" applyFont="1" applyBorder="1" applyAlignment="1">
      <alignment horizontal="right" vertical="center"/>
    </xf>
    <xf numFmtId="204" fontId="12" fillId="0" borderId="8" xfId="0" applyNumberFormat="1" applyFont="1" applyBorder="1" applyAlignment="1">
      <alignment vertical="center"/>
    </xf>
    <xf numFmtId="43" fontId="6" fillId="0" borderId="0" xfId="0" applyNumberFormat="1" applyFont="1" applyBorder="1" applyAlignment="1">
      <alignment horizontal="right" vertical="center"/>
    </xf>
    <xf numFmtId="212" fontId="6" fillId="0" borderId="0" xfId="0" applyNumberFormat="1" applyFont="1" applyFill="1" applyAlignment="1">
      <alignment horizontal="center" vertical="center"/>
    </xf>
    <xf numFmtId="204" fontId="6" fillId="0" borderId="0" xfId="0" applyNumberFormat="1" applyFont="1" applyFill="1" applyAlignment="1">
      <alignment vertical="center"/>
    </xf>
    <xf numFmtId="210" fontId="2" fillId="0" borderId="7" xfId="0" applyNumberFormat="1" applyFont="1" applyFill="1" applyBorder="1" applyAlignment="1">
      <alignment vertical="center"/>
    </xf>
    <xf numFmtId="210" fontId="6" fillId="0" borderId="7" xfId="0" applyNumberFormat="1" applyFont="1" applyFill="1" applyBorder="1" applyAlignment="1">
      <alignment vertical="center"/>
    </xf>
    <xf numFmtId="0" fontId="13" fillId="0" borderId="8" xfId="0" applyFont="1" applyFill="1" applyBorder="1" applyAlignment="1">
      <alignment horizontal="center" vertical="center" wrapText="1"/>
    </xf>
    <xf numFmtId="212" fontId="13"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wrapText="1"/>
    </xf>
    <xf numFmtId="212" fontId="12" fillId="0" borderId="8" xfId="0" applyNumberFormat="1" applyFont="1" applyFill="1" applyBorder="1" applyAlignment="1">
      <alignment horizontal="center" vertical="center"/>
    </xf>
    <xf numFmtId="0" fontId="29" fillId="0" borderId="8" xfId="0" applyFont="1" applyFill="1" applyBorder="1" applyAlignment="1">
      <alignment vertical="center" wrapText="1"/>
    </xf>
    <xf numFmtId="43" fontId="6" fillId="0" borderId="8" xfId="0" applyNumberFormat="1" applyFont="1" applyFill="1" applyBorder="1" applyAlignment="1">
      <alignment horizontal="center" vertical="center"/>
    </xf>
    <xf numFmtId="43" fontId="10" fillId="0" borderId="8" xfId="0" applyNumberFormat="1" applyFont="1" applyFill="1" applyBorder="1" applyAlignment="1">
      <alignment horizontal="center" vertical="center"/>
    </xf>
    <xf numFmtId="0" fontId="6" fillId="0" borderId="8" xfId="0" applyNumberFormat="1" applyFont="1" applyFill="1" applyBorder="1" applyAlignment="1">
      <alignment horizontal="center" vertical="center"/>
    </xf>
    <xf numFmtId="212" fontId="30" fillId="0" borderId="8" xfId="0" applyNumberFormat="1" applyFont="1" applyFill="1" applyBorder="1" applyAlignment="1" applyProtection="1">
      <alignment horizontal="center" vertical="center" shrinkToFit="1"/>
    </xf>
    <xf numFmtId="0" fontId="6" fillId="0" borderId="8" xfId="0" applyNumberFormat="1" applyFont="1" applyFill="1" applyBorder="1" applyAlignment="1">
      <alignment horizontal="right" vertical="center"/>
    </xf>
    <xf numFmtId="212" fontId="29" fillId="0" borderId="8" xfId="0" applyNumberFormat="1" applyFont="1" applyFill="1" applyBorder="1" applyAlignment="1">
      <alignment horizontal="center" vertical="center" wrapText="1"/>
    </xf>
    <xf numFmtId="0" fontId="12" fillId="0" borderId="8" xfId="0" applyFont="1" applyFill="1" applyBorder="1" applyAlignment="1">
      <alignment horizontal="right" vertical="center"/>
    </xf>
    <xf numFmtId="49" fontId="13" fillId="0" borderId="8" xfId="0" applyNumberFormat="1" applyFont="1" applyFill="1" applyBorder="1" applyAlignment="1">
      <alignment horizontal="center" vertical="center"/>
    </xf>
    <xf numFmtId="43" fontId="12" fillId="0" borderId="8" xfId="0" applyNumberFormat="1" applyFont="1" applyFill="1" applyBorder="1" applyAlignment="1">
      <alignment horizontal="center" vertical="center"/>
    </xf>
    <xf numFmtId="204" fontId="0" fillId="0" borderId="0" xfId="0" applyNumberFormat="1" applyFont="1" applyFill="1" applyAlignment="1">
      <alignment vertical="center"/>
    </xf>
    <xf numFmtId="204" fontId="6" fillId="0" borderId="0" xfId="0" applyNumberFormat="1" applyFont="1" applyFill="1" applyAlignment="1">
      <alignment horizontal="center" vertical="center"/>
    </xf>
    <xf numFmtId="204" fontId="13" fillId="0" borderId="8" xfId="173" applyNumberFormat="1" applyFont="1" applyFill="1" applyBorder="1" applyAlignment="1">
      <alignment horizontal="center" vertical="center" wrapText="1"/>
    </xf>
    <xf numFmtId="204" fontId="12" fillId="0" borderId="8" xfId="173" applyNumberFormat="1" applyFont="1" applyFill="1" applyBorder="1" applyAlignment="1">
      <alignment horizontal="center" vertical="center" wrapText="1"/>
    </xf>
    <xf numFmtId="204" fontId="13" fillId="0" borderId="9" xfId="0" applyNumberFormat="1" applyFont="1" applyFill="1" applyBorder="1" applyAlignment="1">
      <alignment horizontal="center" vertical="center"/>
    </xf>
    <xf numFmtId="204" fontId="13" fillId="0" borderId="8" xfId="0" applyNumberFormat="1" applyFont="1" applyFill="1" applyBorder="1" applyAlignment="1">
      <alignment horizontal="center" vertical="center"/>
    </xf>
    <xf numFmtId="9" fontId="6" fillId="0" borderId="8" xfId="13" applyFont="1" applyFill="1" applyBorder="1" applyAlignment="1">
      <alignment horizontal="center" vertical="center" wrapText="1"/>
    </xf>
    <xf numFmtId="0" fontId="6" fillId="0" borderId="8" xfId="0" applyNumberFormat="1" applyFont="1" applyFill="1" applyBorder="1" applyAlignment="1">
      <alignment horizontal="center" vertical="center" wrapText="1"/>
    </xf>
    <xf numFmtId="204" fontId="12" fillId="0" borderId="8" xfId="0" applyNumberFormat="1" applyFont="1" applyFill="1" applyBorder="1" applyAlignment="1">
      <alignment horizontal="right" vertical="center"/>
    </xf>
    <xf numFmtId="0" fontId="12" fillId="0" borderId="8" xfId="0" applyFont="1" applyFill="1" applyBorder="1" applyAlignment="1">
      <alignment horizontal="left" vertical="center"/>
    </xf>
    <xf numFmtId="204" fontId="12" fillId="0" borderId="8" xfId="0" applyNumberFormat="1" applyFont="1" applyFill="1" applyBorder="1" applyAlignment="1">
      <alignment vertical="center"/>
    </xf>
    <xf numFmtId="0" fontId="8" fillId="0" borderId="11" xfId="0" applyFont="1" applyFill="1" applyBorder="1" applyAlignment="1">
      <alignment horizontal="center" vertical="center"/>
    </xf>
    <xf numFmtId="0" fontId="6" fillId="0" borderId="0" xfId="0" applyFont="1" applyAlignment="1">
      <alignment vertical="center" wrapText="1"/>
    </xf>
    <xf numFmtId="210" fontId="6" fillId="0" borderId="0" xfId="0" applyNumberFormat="1" applyFont="1" applyAlignment="1">
      <alignment horizontal="center" vertical="center" wrapText="1"/>
    </xf>
    <xf numFmtId="0" fontId="6" fillId="0" borderId="8" xfId="0" applyFont="1" applyBorder="1" applyAlignment="1">
      <alignment horizontal="center" vertical="center" wrapText="1"/>
    </xf>
    <xf numFmtId="49" fontId="29" fillId="0" borderId="8" xfId="0" applyNumberFormat="1" applyFont="1" applyFill="1" applyBorder="1" applyAlignment="1">
      <alignment vertical="center" wrapText="1"/>
    </xf>
    <xf numFmtId="0" fontId="6" fillId="0" borderId="8" xfId="0" applyNumberFormat="1" applyFont="1" applyBorder="1" applyAlignment="1">
      <alignment horizontal="center" vertical="center" wrapText="1"/>
    </xf>
    <xf numFmtId="49" fontId="29" fillId="0" borderId="8" xfId="0" applyNumberFormat="1" applyFont="1" applyFill="1" applyBorder="1" applyAlignment="1">
      <alignment horizontal="left" vertical="center" wrapText="1"/>
    </xf>
    <xf numFmtId="0" fontId="29" fillId="0" borderId="8" xfId="0" applyFont="1" applyFill="1" applyBorder="1" applyAlignment="1">
      <alignment horizontal="left" vertical="center" wrapText="1"/>
    </xf>
    <xf numFmtId="14" fontId="6" fillId="0" borderId="8" xfId="0" applyNumberFormat="1" applyFont="1" applyBorder="1" applyAlignment="1">
      <alignment horizontal="center" vertical="center" wrapText="1"/>
    </xf>
    <xf numFmtId="0" fontId="12" fillId="0" borderId="8" xfId="0" applyFont="1" applyBorder="1" applyAlignment="1">
      <alignment horizontal="right" vertical="center" wrapText="1"/>
    </xf>
    <xf numFmtId="43" fontId="12" fillId="0" borderId="8" xfId="0" applyNumberFormat="1" applyFont="1" applyBorder="1" applyAlignment="1">
      <alignment horizontal="right" vertical="center" wrapText="1"/>
    </xf>
    <xf numFmtId="0" fontId="12" fillId="0" borderId="8" xfId="0" applyFont="1" applyBorder="1" applyAlignment="1">
      <alignment vertical="center" wrapText="1"/>
    </xf>
    <xf numFmtId="0" fontId="2" fillId="0" borderId="8" xfId="173" applyFont="1" applyBorder="1" applyAlignment="1">
      <alignment horizontal="center" vertical="center" wrapText="1"/>
    </xf>
    <xf numFmtId="0" fontId="6" fillId="0" borderId="0" xfId="0" applyFont="1" applyAlignment="1">
      <alignment horizontal="right" vertical="center"/>
    </xf>
    <xf numFmtId="0" fontId="6" fillId="0" borderId="0" xfId="0" applyFont="1" applyBorder="1" applyAlignment="1">
      <alignment horizontal="left" vertical="center"/>
    </xf>
    <xf numFmtId="0" fontId="6" fillId="0" borderId="12" xfId="0" applyFont="1" applyBorder="1" applyAlignment="1">
      <alignment horizontal="center" vertical="center" wrapText="1"/>
    </xf>
    <xf numFmtId="0" fontId="12" fillId="0" borderId="14" xfId="0" applyFont="1" applyBorder="1" applyAlignment="1">
      <alignment horizontal="center" vertical="center"/>
    </xf>
    <xf numFmtId="0" fontId="12" fillId="0" borderId="9" xfId="0" applyFont="1" applyBorder="1" applyAlignment="1">
      <alignment horizontal="center" vertical="center"/>
    </xf>
    <xf numFmtId="0" fontId="13" fillId="0" borderId="5"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2" fillId="0" borderId="8"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6" fillId="0" borderId="0" xfId="0" applyFont="1" applyFill="1" applyAlignment="1">
      <alignment horizontal="center" vertical="center"/>
    </xf>
    <xf numFmtId="43" fontId="6" fillId="0" borderId="8" xfId="0" applyNumberFormat="1" applyFont="1" applyFill="1" applyBorder="1" applyAlignment="1">
      <alignment horizontal="right" vertical="center" shrinkToFit="1"/>
    </xf>
    <xf numFmtId="43" fontId="6" fillId="0" borderId="10" xfId="0" applyNumberFormat="1" applyFont="1" applyBorder="1" applyAlignment="1">
      <alignment horizontal="right" vertical="center" shrinkToFit="1"/>
    </xf>
    <xf numFmtId="43" fontId="6" fillId="0" borderId="10" xfId="0" applyNumberFormat="1" applyFont="1" applyBorder="1" applyAlignment="1">
      <alignment horizontal="right" vertical="center"/>
    </xf>
    <xf numFmtId="0" fontId="5" fillId="0" borderId="0" xfId="0" applyFont="1" applyAlignment="1">
      <alignment vertical="center" wrapText="1"/>
    </xf>
    <xf numFmtId="0" fontId="13" fillId="0" borderId="5" xfId="0" applyFont="1" applyBorder="1" applyAlignment="1">
      <alignment horizontal="center" vertical="center" wrapText="1"/>
    </xf>
    <xf numFmtId="0" fontId="12" fillId="0" borderId="12" xfId="0" applyFont="1" applyBorder="1" applyAlignment="1">
      <alignment horizontal="center" vertical="center" wrapText="1"/>
    </xf>
    <xf numFmtId="43" fontId="16" fillId="0" borderId="8" xfId="0" applyNumberFormat="1" applyFont="1" applyFill="1" applyBorder="1" applyAlignment="1">
      <alignment horizontal="right" vertical="center"/>
    </xf>
    <xf numFmtId="43" fontId="12" fillId="0" borderId="8" xfId="0" applyNumberFormat="1" applyFont="1" applyBorder="1" applyAlignment="1">
      <alignment horizontal="right" vertical="center" shrinkToFit="1"/>
    </xf>
    <xf numFmtId="49" fontId="12" fillId="0" borderId="8" xfId="0" applyNumberFormat="1" applyFont="1" applyBorder="1" applyAlignment="1">
      <alignment horizontal="left" vertical="center"/>
    </xf>
    <xf numFmtId="0" fontId="21" fillId="0" borderId="9" xfId="0" applyFont="1" applyBorder="1" applyAlignment="1">
      <alignment vertical="center"/>
    </xf>
    <xf numFmtId="49" fontId="6" fillId="0" borderId="8" xfId="0" applyNumberFormat="1" applyFont="1" applyBorder="1" applyAlignment="1">
      <alignment horizontal="left" vertical="center"/>
    </xf>
    <xf numFmtId="0" fontId="23" fillId="0" borderId="9" xfId="12" applyFont="1" applyBorder="1" applyAlignment="1" applyProtection="1">
      <alignment vertical="center"/>
    </xf>
    <xf numFmtId="49" fontId="6" fillId="0" borderId="8" xfId="0" applyNumberFormat="1" applyFont="1" applyFill="1" applyBorder="1" applyAlignment="1">
      <alignment horizontal="left" vertical="center"/>
    </xf>
    <xf numFmtId="0" fontId="23" fillId="0" borderId="9" xfId="12" applyFont="1" applyFill="1" applyBorder="1" applyAlignment="1" applyProtection="1">
      <alignment vertical="center"/>
    </xf>
    <xf numFmtId="43" fontId="6" fillId="0" borderId="9" xfId="0" applyNumberFormat="1" applyFont="1" applyFill="1" applyBorder="1" applyAlignment="1">
      <alignment horizontal="right" vertical="center"/>
    </xf>
    <xf numFmtId="0" fontId="21" fillId="0" borderId="10" xfId="12" applyFont="1" applyBorder="1" applyAlignment="1" applyProtection="1">
      <alignment horizontal="center" vertical="center"/>
    </xf>
    <xf numFmtId="0" fontId="21" fillId="0" borderId="9" xfId="12" applyFont="1" applyBorder="1" applyAlignment="1" applyProtection="1">
      <alignment horizontal="center" vertical="center"/>
    </xf>
    <xf numFmtId="0" fontId="21" fillId="0" borderId="10" xfId="0" applyFont="1" applyBorder="1" applyAlignment="1">
      <alignment horizontal="center" vertical="center"/>
    </xf>
    <xf numFmtId="0" fontId="21" fillId="0" borderId="9" xfId="0" applyFont="1" applyBorder="1" applyAlignment="1">
      <alignment horizontal="center" vertical="center"/>
    </xf>
    <xf numFmtId="0" fontId="31" fillId="0" borderId="0" xfId="0" applyNumberFormat="1" applyFont="1" applyFill="1" applyBorder="1" applyAlignment="1" applyProtection="1">
      <alignment vertical="center"/>
    </xf>
    <xf numFmtId="204" fontId="0" fillId="0" borderId="0" xfId="0" applyNumberFormat="1" applyFont="1" applyAlignment="1">
      <alignment vertical="center"/>
    </xf>
    <xf numFmtId="0" fontId="31" fillId="7" borderId="0" xfId="0" applyNumberFormat="1" applyFont="1" applyFill="1" applyBorder="1" applyAlignment="1" applyProtection="1">
      <alignment vertical="center"/>
    </xf>
    <xf numFmtId="0" fontId="32" fillId="0" borderId="0" xfId="0" applyFont="1" applyAlignment="1">
      <alignment horizontal="center" vertical="center" wrapText="1"/>
    </xf>
    <xf numFmtId="0" fontId="0" fillId="0" borderId="14" xfId="0" applyBorder="1"/>
    <xf numFmtId="0" fontId="0" fillId="0" borderId="9" xfId="0" applyBorder="1"/>
    <xf numFmtId="0" fontId="2" fillId="0" borderId="11" xfId="0" applyFont="1" applyBorder="1" applyAlignment="1">
      <alignment horizontal="left" vertical="center"/>
    </xf>
    <xf numFmtId="43" fontId="2" fillId="0" borderId="8" xfId="0" applyNumberFormat="1" applyFont="1" applyBorder="1" applyAlignment="1">
      <alignment horizontal="right" vertical="center"/>
    </xf>
    <xf numFmtId="0" fontId="2" fillId="0" borderId="5" xfId="142" applyFont="1" applyFill="1" applyBorder="1" applyAlignment="1">
      <alignment horizontal="center" vertical="center" wrapText="1"/>
    </xf>
    <xf numFmtId="0" fontId="6" fillId="0" borderId="12" xfId="142"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43" fontId="6" fillId="0" borderId="10" xfId="0" applyNumberFormat="1" applyFont="1" applyBorder="1" applyAlignment="1">
      <alignment horizontal="center" vertical="center"/>
    </xf>
    <xf numFmtId="43" fontId="6" fillId="0" borderId="9" xfId="0" applyNumberFormat="1" applyFont="1" applyBorder="1" applyAlignment="1">
      <alignment horizontal="center" vertical="center"/>
    </xf>
    <xf numFmtId="0" fontId="2" fillId="8" borderId="8" xfId="0" applyFont="1" applyFill="1" applyBorder="1" applyAlignment="1">
      <alignment horizontal="center" vertical="center" wrapText="1"/>
    </xf>
    <xf numFmtId="0" fontId="6" fillId="8" borderId="8" xfId="0" applyFont="1" applyFill="1" applyBorder="1" applyAlignment="1">
      <alignment horizontal="center" vertical="center"/>
    </xf>
    <xf numFmtId="0" fontId="6" fillId="8" borderId="8" xfId="0" applyFont="1" applyFill="1" applyBorder="1" applyAlignment="1">
      <alignment horizontal="left" vertical="center"/>
    </xf>
    <xf numFmtId="14" fontId="2" fillId="0" borderId="8" xfId="0" applyNumberFormat="1" applyFont="1" applyBorder="1" applyAlignment="1">
      <alignment horizontal="center" vertical="center"/>
    </xf>
    <xf numFmtId="0" fontId="6" fillId="0" borderId="8" xfId="0" applyFont="1" applyBorder="1" applyAlignment="1">
      <alignment horizontal="right" vertical="center" shrinkToFit="1"/>
    </xf>
    <xf numFmtId="43" fontId="6" fillId="0" borderId="9" xfId="0" applyNumberFormat="1" applyFont="1" applyBorder="1" applyAlignment="1">
      <alignment horizontal="right" vertical="center" shrinkToFit="1"/>
    </xf>
    <xf numFmtId="43" fontId="6" fillId="0" borderId="8" xfId="0" applyNumberFormat="1" applyFont="1" applyBorder="1" applyAlignment="1">
      <alignment horizontal="right" vertical="center" shrinkToFit="1"/>
    </xf>
    <xf numFmtId="0" fontId="33" fillId="0" borderId="0" xfId="0" applyFont="1" applyFill="1" applyAlignment="1">
      <alignment vertical="center"/>
    </xf>
    <xf numFmtId="212" fontId="13" fillId="0" borderId="8" xfId="0" applyNumberFormat="1" applyFont="1" applyBorder="1" applyAlignment="1">
      <alignment horizontal="center" vertical="center"/>
    </xf>
    <xf numFmtId="0" fontId="6" fillId="0" borderId="8" xfId="10" applyNumberFormat="1" applyFont="1" applyFill="1" applyBorder="1" applyAlignment="1">
      <alignment horizontal="center" vertical="center"/>
    </xf>
    <xf numFmtId="10" fontId="6" fillId="0" borderId="8" xfId="0" applyNumberFormat="1" applyFont="1" applyFill="1" applyBorder="1" applyAlignment="1">
      <alignment horizontal="center" vertical="center"/>
    </xf>
    <xf numFmtId="204" fontId="6" fillId="0" borderId="8" xfId="10" applyNumberFormat="1" applyFont="1" applyFill="1" applyBorder="1" applyAlignment="1">
      <alignment horizontal="right" vertical="center" shrinkToFit="1"/>
    </xf>
    <xf numFmtId="204" fontId="6" fillId="0" borderId="8" xfId="10" applyNumberFormat="1" applyFont="1" applyFill="1" applyBorder="1" applyAlignment="1">
      <alignment horizontal="right" vertical="center"/>
    </xf>
    <xf numFmtId="0" fontId="33" fillId="0" borderId="8" xfId="0" applyFont="1" applyFill="1" applyBorder="1" applyAlignment="1">
      <alignment horizontal="center" vertical="center"/>
    </xf>
    <xf numFmtId="10" fontId="33" fillId="0" borderId="8" xfId="0" applyNumberFormat="1" applyFont="1" applyFill="1" applyBorder="1" applyAlignment="1">
      <alignment horizontal="center" vertical="center"/>
    </xf>
    <xf numFmtId="204" fontId="33" fillId="0" borderId="8" xfId="10" applyNumberFormat="1" applyFont="1" applyFill="1" applyBorder="1" applyAlignment="1">
      <alignment horizontal="right" vertical="center" shrinkToFit="1"/>
    </xf>
    <xf numFmtId="43" fontId="6" fillId="0" borderId="8" xfId="0" applyNumberFormat="1" applyFont="1" applyFill="1" applyBorder="1" applyAlignment="1">
      <alignment vertical="center"/>
    </xf>
    <xf numFmtId="10" fontId="6" fillId="0" borderId="8" xfId="0" applyNumberFormat="1" applyFont="1" applyBorder="1" applyAlignment="1">
      <alignment horizontal="center" vertical="center"/>
    </xf>
    <xf numFmtId="43" fontId="6" fillId="0" borderId="8" xfId="0" applyNumberFormat="1" applyFont="1" applyBorder="1" applyAlignment="1">
      <alignment horizontal="center" vertical="center" shrinkToFit="1"/>
    </xf>
    <xf numFmtId="0" fontId="2" fillId="0" borderId="11" xfId="0" applyNumberFormat="1" applyFont="1" applyBorder="1" applyAlignment="1">
      <alignment horizontal="center" vertical="center"/>
    </xf>
    <xf numFmtId="204" fontId="13" fillId="0" borderId="8" xfId="0" applyNumberFormat="1" applyFont="1" applyBorder="1" applyAlignment="1">
      <alignment horizontal="center" vertical="center"/>
    </xf>
    <xf numFmtId="0" fontId="14" fillId="0" borderId="8" xfId="0" applyNumberFormat="1" applyFont="1" applyFill="1" applyBorder="1" applyAlignment="1" applyProtection="1">
      <alignment vertical="center" wrapText="1"/>
    </xf>
    <xf numFmtId="0" fontId="34" fillId="0" borderId="8" xfId="0" applyNumberFormat="1" applyFont="1" applyFill="1" applyBorder="1" applyAlignment="1" applyProtection="1">
      <alignment vertical="center"/>
    </xf>
    <xf numFmtId="204" fontId="6" fillId="0" borderId="0" xfId="0" applyNumberFormat="1" applyFont="1" applyFill="1" applyBorder="1" applyAlignment="1">
      <alignment horizontal="center" vertical="center" wrapText="1"/>
    </xf>
    <xf numFmtId="0" fontId="10" fillId="0" borderId="8" xfId="0" applyFont="1" applyBorder="1" applyAlignment="1">
      <alignment horizontal="left" vertical="center"/>
    </xf>
    <xf numFmtId="9" fontId="6" fillId="0" borderId="8" xfId="0" applyNumberFormat="1" applyFont="1" applyBorder="1" applyAlignment="1">
      <alignment horizontal="center" vertical="center"/>
    </xf>
    <xf numFmtId="49" fontId="2" fillId="0" borderId="9" xfId="0" applyNumberFormat="1" applyFont="1" applyBorder="1" applyAlignment="1">
      <alignment horizontal="center" vertical="center"/>
    </xf>
    <xf numFmtId="204" fontId="6" fillId="0" borderId="0" xfId="0" applyNumberFormat="1" applyFont="1" applyAlignment="1">
      <alignment horizontal="right" vertical="center"/>
    </xf>
    <xf numFmtId="204" fontId="6" fillId="0" borderId="0" xfId="0" applyNumberFormat="1" applyFont="1" applyBorder="1" applyAlignment="1">
      <alignment horizontal="right" vertical="center"/>
    </xf>
    <xf numFmtId="204" fontId="27" fillId="0" borderId="8" xfId="0" applyNumberFormat="1" applyFont="1" applyBorder="1" applyAlignment="1">
      <alignment horizontal="center" vertical="center"/>
    </xf>
    <xf numFmtId="204" fontId="13" fillId="0" borderId="10" xfId="0" applyNumberFormat="1" applyFont="1" applyBorder="1" applyAlignment="1">
      <alignment horizontal="center" vertical="center"/>
    </xf>
    <xf numFmtId="43" fontId="6" fillId="0" borderId="9" xfId="10" applyFont="1" applyBorder="1" applyAlignment="1">
      <alignment horizontal="right" vertical="center"/>
    </xf>
    <xf numFmtId="43" fontId="6" fillId="0" borderId="8" xfId="10" applyFont="1" applyBorder="1" applyAlignment="1">
      <alignment horizontal="right" vertical="center"/>
    </xf>
    <xf numFmtId="43" fontId="6" fillId="0" borderId="12" xfId="10" applyFont="1" applyBorder="1" applyAlignment="1">
      <alignment horizontal="right" vertical="center"/>
    </xf>
    <xf numFmtId="49" fontId="6" fillId="0" borderId="8" xfId="0" applyNumberFormat="1" applyFont="1" applyFill="1" applyBorder="1" applyAlignment="1">
      <alignment horizontal="center" vertical="center"/>
    </xf>
    <xf numFmtId="43" fontId="6" fillId="0" borderId="9" xfId="10" applyFont="1" applyFill="1" applyBorder="1" applyAlignment="1">
      <alignment horizontal="right" vertical="center"/>
    </xf>
    <xf numFmtId="43" fontId="6" fillId="0" borderId="8" xfId="10" applyFont="1" applyFill="1" applyBorder="1" applyAlignment="1">
      <alignment horizontal="right" vertical="center"/>
    </xf>
    <xf numFmtId="204" fontId="6" fillId="0" borderId="9" xfId="10" applyNumberFormat="1" applyFont="1" applyBorder="1" applyAlignment="1">
      <alignment horizontal="right" vertical="center"/>
    </xf>
    <xf numFmtId="204" fontId="6" fillId="0" borderId="8" xfId="10" applyNumberFormat="1" applyFont="1" applyBorder="1" applyAlignment="1">
      <alignment horizontal="right" vertical="center"/>
    </xf>
    <xf numFmtId="43" fontId="12" fillId="0" borderId="9" xfId="10" applyFont="1" applyBorder="1" applyAlignment="1">
      <alignment horizontal="right" vertical="center"/>
    </xf>
    <xf numFmtId="43" fontId="12" fillId="0" borderId="8" xfId="10" applyFont="1" applyBorder="1" applyAlignment="1">
      <alignment horizontal="right" vertical="center"/>
    </xf>
    <xf numFmtId="204" fontId="9" fillId="0" borderId="11" xfId="0" applyNumberFormat="1" applyFont="1" applyBorder="1" applyAlignment="1">
      <alignment horizontal="center" vertical="center"/>
    </xf>
    <xf numFmtId="210" fontId="6" fillId="0" borderId="0" xfId="0" applyNumberFormat="1" applyFont="1" applyFill="1" applyAlignment="1">
      <alignment vertical="center"/>
    </xf>
    <xf numFmtId="0" fontId="2" fillId="0" borderId="0" xfId="0" applyNumberFormat="1" applyFont="1" applyFill="1" applyBorder="1" applyAlignment="1">
      <alignment horizontal="left" vertical="center"/>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horizontal="left" vertical="center" wrapText="1"/>
    </xf>
    <xf numFmtId="210" fontId="6" fillId="0" borderId="0" xfId="0" applyNumberFormat="1" applyFont="1" applyFill="1" applyAlignment="1">
      <alignment horizontal="right" vertical="center"/>
    </xf>
    <xf numFmtId="0" fontId="2"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12" xfId="0" applyFont="1" applyFill="1" applyBorder="1" applyAlignment="1">
      <alignment horizontal="center" vertical="center"/>
    </xf>
    <xf numFmtId="0" fontId="2" fillId="0" borderId="12" xfId="0" applyFont="1" applyFill="1" applyBorder="1" applyAlignment="1">
      <alignment horizontal="center" vertical="center" wrapText="1"/>
    </xf>
    <xf numFmtId="211" fontId="2" fillId="0" borderId="8" xfId="0" applyNumberFormat="1" applyFont="1" applyBorder="1" applyAlignment="1">
      <alignment vertical="center"/>
    </xf>
    <xf numFmtId="214" fontId="6" fillId="0" borderId="8" xfId="0" applyNumberFormat="1" applyFont="1" applyBorder="1" applyAlignment="1">
      <alignment horizontal="center" vertical="center"/>
    </xf>
    <xf numFmtId="214" fontId="6" fillId="0" borderId="8" xfId="0" applyNumberFormat="1" applyFont="1" applyBorder="1" applyAlignment="1">
      <alignment vertical="center"/>
    </xf>
    <xf numFmtId="211" fontId="2" fillId="0" borderId="5" xfId="0" applyNumberFormat="1" applyFont="1" applyBorder="1" applyAlignment="1">
      <alignment vertical="center"/>
    </xf>
    <xf numFmtId="214" fontId="6" fillId="0" borderId="8" xfId="0" applyNumberFormat="1" applyFont="1" applyBorder="1" applyAlignment="1">
      <alignment horizontal="left" vertical="center"/>
    </xf>
    <xf numFmtId="211" fontId="2" fillId="0" borderId="8" xfId="0" applyNumberFormat="1" applyFont="1" applyBorder="1"/>
    <xf numFmtId="0" fontId="2" fillId="0" borderId="8" xfId="0" applyFont="1" applyBorder="1" applyAlignment="1">
      <alignment horizontal="center"/>
    </xf>
    <xf numFmtId="0" fontId="2" fillId="0" borderId="8" xfId="0" applyFont="1" applyBorder="1"/>
    <xf numFmtId="0" fontId="2" fillId="0" borderId="9" xfId="0" applyFont="1" applyFill="1" applyBorder="1" applyAlignment="1">
      <alignment horizontal="center" vertical="center"/>
    </xf>
    <xf numFmtId="49" fontId="6" fillId="0" borderId="12" xfId="0" applyNumberFormat="1" applyFont="1" applyBorder="1" applyAlignment="1">
      <alignment horizontal="center" vertical="center" wrapText="1"/>
    </xf>
    <xf numFmtId="43" fontId="6" fillId="0" borderId="8" xfId="174" applyNumberFormat="1" applyFont="1" applyFill="1" applyBorder="1" applyAlignment="1">
      <alignment horizontal="right" vertical="center" wrapText="1"/>
    </xf>
    <xf numFmtId="204" fontId="6" fillId="0" borderId="8" xfId="0" applyNumberFormat="1" applyFont="1" applyBorder="1" applyAlignment="1">
      <alignment horizontal="center" vertical="center"/>
    </xf>
    <xf numFmtId="204" fontId="2" fillId="0" borderId="5" xfId="0" applyNumberFormat="1" applyFont="1" applyBorder="1" applyAlignment="1">
      <alignment horizontal="center" vertical="center"/>
    </xf>
    <xf numFmtId="204" fontId="6" fillId="0" borderId="12" xfId="0" applyNumberFormat="1" applyFont="1" applyBorder="1" applyAlignment="1">
      <alignment horizontal="center" vertical="center"/>
    </xf>
    <xf numFmtId="49" fontId="6" fillId="0" borderId="0" xfId="0" applyNumberFormat="1" applyFont="1" applyAlignment="1">
      <alignment horizontal="center" vertical="center"/>
    </xf>
    <xf numFmtId="0" fontId="12" fillId="0" borderId="8" xfId="0" applyNumberFormat="1" applyFont="1" applyBorder="1" applyAlignment="1">
      <alignment horizontal="right" vertical="center"/>
    </xf>
    <xf numFmtId="0" fontId="6" fillId="0" borderId="0" xfId="174" applyFont="1" applyFill="1" applyAlignment="1">
      <alignment vertical="center"/>
    </xf>
    <xf numFmtId="49" fontId="6" fillId="0" borderId="12" xfId="0" applyNumberFormat="1" applyFont="1" applyBorder="1" applyAlignment="1">
      <alignment horizontal="left" vertical="center"/>
    </xf>
    <xf numFmtId="43" fontId="6" fillId="0" borderId="9" xfId="174" applyNumberFormat="1" applyFont="1" applyFill="1" applyBorder="1" applyAlignment="1">
      <alignment horizontal="right" vertical="center" wrapText="1"/>
    </xf>
    <xf numFmtId="0" fontId="6" fillId="0" borderId="0" xfId="174" applyFont="1" applyFill="1" applyBorder="1" applyAlignment="1">
      <alignment vertical="center"/>
    </xf>
    <xf numFmtId="210" fontId="6" fillId="0" borderId="0" xfId="0" applyNumberFormat="1" applyFont="1" applyBorder="1" applyAlignment="1">
      <alignment vertical="center"/>
    </xf>
    <xf numFmtId="0" fontId="2" fillId="0" borderId="0" xfId="0" applyFont="1" applyBorder="1" applyAlignment="1">
      <alignment vertical="center"/>
    </xf>
    <xf numFmtId="43" fontId="6" fillId="0" borderId="8" xfId="174" applyNumberFormat="1" applyFont="1" applyFill="1" applyBorder="1" applyAlignment="1">
      <alignment horizontal="center" vertical="center" wrapText="1"/>
    </xf>
    <xf numFmtId="204" fontId="2" fillId="0" borderId="12" xfId="0" applyNumberFormat="1" applyFont="1" applyBorder="1" applyAlignment="1">
      <alignment horizontal="center" vertical="center"/>
    </xf>
    <xf numFmtId="0" fontId="2" fillId="0" borderId="0" xfId="0" applyFont="1" applyAlignment="1">
      <alignment vertical="center"/>
    </xf>
    <xf numFmtId="43" fontId="12" fillId="0" borderId="8" xfId="174" applyNumberFormat="1" applyFont="1" applyFill="1" applyBorder="1" applyAlignment="1">
      <alignment horizontal="right" vertical="center" wrapText="1"/>
    </xf>
    <xf numFmtId="0" fontId="2" fillId="0" borderId="9" xfId="0" applyFont="1" applyFill="1" applyBorder="1" applyAlignment="1">
      <alignment vertical="center"/>
    </xf>
    <xf numFmtId="49" fontId="2" fillId="0" borderId="9" xfId="0" applyNumberFormat="1" applyFont="1" applyFill="1" applyBorder="1" applyAlignment="1">
      <alignment horizontal="left" vertical="center"/>
    </xf>
    <xf numFmtId="0" fontId="0" fillId="0" borderId="0" xfId="0" applyFont="1" applyFill="1"/>
    <xf numFmtId="211" fontId="10" fillId="0" borderId="8" xfId="0" applyNumberFormat="1" applyFont="1" applyFill="1" applyBorder="1" applyAlignment="1">
      <alignment horizontal="center" vertical="center"/>
    </xf>
    <xf numFmtId="0" fontId="35" fillId="0" borderId="8" xfId="0" applyNumberFormat="1" applyFont="1" applyFill="1" applyBorder="1" applyAlignment="1" applyProtection="1"/>
    <xf numFmtId="0" fontId="10" fillId="0" borderId="0" xfId="0" applyNumberFormat="1" applyFont="1" applyFill="1" applyAlignment="1">
      <alignment vertical="center"/>
    </xf>
    <xf numFmtId="0" fontId="2" fillId="0" borderId="0" xfId="0" applyNumberFormat="1" applyFont="1" applyFill="1" applyAlignment="1">
      <alignment horizontal="left" vertical="center"/>
    </xf>
    <xf numFmtId="0" fontId="2" fillId="0" borderId="0" xfId="0" applyNumberFormat="1" applyFont="1" applyFill="1" applyAlignment="1">
      <alignment horizontal="center" vertical="center"/>
    </xf>
    <xf numFmtId="0" fontId="2" fillId="0" borderId="0" xfId="0" applyFont="1" applyFill="1" applyAlignment="1">
      <alignment horizontal="center" vertical="center"/>
    </xf>
    <xf numFmtId="204" fontId="5" fillId="0" borderId="0" xfId="0" applyNumberFormat="1" applyFont="1" applyFill="1" applyAlignment="1">
      <alignment horizontal="center" vertical="center" wrapText="1"/>
    </xf>
    <xf numFmtId="210" fontId="10" fillId="0" borderId="0" xfId="0" applyNumberFormat="1" applyFont="1" applyFill="1" applyAlignment="1">
      <alignment vertical="center"/>
    </xf>
    <xf numFmtId="211" fontId="10" fillId="0" borderId="9" xfId="0" applyNumberFormat="1" applyFont="1" applyFill="1" applyBorder="1" applyAlignment="1">
      <alignment vertical="center"/>
    </xf>
    <xf numFmtId="0" fontId="16" fillId="0" borderId="8" xfId="0" applyFont="1" applyFill="1" applyBorder="1" applyAlignment="1">
      <alignment horizontal="center" vertical="center"/>
    </xf>
    <xf numFmtId="0" fontId="2" fillId="0" borderId="0" xfId="0" applyFont="1" applyFill="1" applyBorder="1" applyAlignment="1">
      <alignment horizontal="left" vertical="center"/>
    </xf>
    <xf numFmtId="0" fontId="6" fillId="0" borderId="0" xfId="0" applyFont="1" applyFill="1" applyBorder="1" applyAlignment="1">
      <alignment vertical="center"/>
    </xf>
    <xf numFmtId="204" fontId="9" fillId="0" borderId="11" xfId="0" applyNumberFormat="1" applyFont="1" applyFill="1" applyBorder="1" applyAlignment="1">
      <alignment horizontal="left" vertical="center" indent="10"/>
    </xf>
    <xf numFmtId="0" fontId="2" fillId="0" borderId="0" xfId="0" applyNumberFormat="1" applyFont="1" applyFill="1" applyBorder="1" applyAlignment="1">
      <alignment vertical="center"/>
    </xf>
    <xf numFmtId="204" fontId="6" fillId="0" borderId="0" xfId="0" applyNumberFormat="1" applyFont="1" applyFill="1" applyBorder="1" applyAlignment="1">
      <alignment vertical="center"/>
    </xf>
    <xf numFmtId="0" fontId="2" fillId="0" borderId="0" xfId="0" applyFont="1" applyFill="1" applyAlignment="1">
      <alignment horizontal="left" vertical="center"/>
    </xf>
    <xf numFmtId="0" fontId="36" fillId="0" borderId="11" xfId="0" applyFont="1" applyFill="1" applyBorder="1" applyAlignment="1">
      <alignment horizontal="center" vertical="center"/>
    </xf>
    <xf numFmtId="0" fontId="27" fillId="0" borderId="0" xfId="0" applyFont="1" applyFill="1" applyAlignment="1">
      <alignment vertical="center"/>
    </xf>
    <xf numFmtId="0" fontId="2" fillId="0" borderId="8" xfId="0" applyFont="1" applyBorder="1" applyAlignment="1" applyProtection="1">
      <alignment horizontal="left" vertical="center"/>
    </xf>
    <xf numFmtId="211" fontId="6" fillId="0" borderId="8" xfId="0" applyNumberFormat="1" applyFont="1" applyBorder="1"/>
    <xf numFmtId="43" fontId="6" fillId="0" borderId="8" xfId="10" applyFont="1" applyBorder="1"/>
    <xf numFmtId="211" fontId="0" fillId="0" borderId="8" xfId="0" applyNumberFormat="1" applyBorder="1"/>
    <xf numFmtId="43" fontId="6" fillId="0" borderId="8" xfId="0" applyNumberFormat="1" applyFont="1" applyBorder="1" applyAlignment="1" applyProtection="1">
      <alignment horizontal="right" vertical="center"/>
    </xf>
    <xf numFmtId="0" fontId="2" fillId="0" borderId="8" xfId="0" applyFont="1" applyFill="1" applyBorder="1" applyAlignment="1" applyProtection="1">
      <alignment horizontal="left" vertical="center"/>
    </xf>
    <xf numFmtId="49" fontId="2" fillId="0" borderId="8" xfId="0" applyNumberFormat="1" applyFont="1" applyFill="1" applyBorder="1" applyAlignment="1">
      <alignment horizontal="left" vertical="center"/>
    </xf>
    <xf numFmtId="43" fontId="6" fillId="0" borderId="8" xfId="0" applyNumberFormat="1" applyFont="1" applyFill="1" applyBorder="1" applyAlignment="1" applyProtection="1">
      <alignment horizontal="right" vertical="center"/>
    </xf>
    <xf numFmtId="211" fontId="6" fillId="0" borderId="8" xfId="0" applyNumberFormat="1" applyFont="1" applyFill="1" applyBorder="1"/>
    <xf numFmtId="0" fontId="12" fillId="0" borderId="8" xfId="0" applyNumberFormat="1" applyFont="1" applyFill="1" applyBorder="1" applyAlignment="1">
      <alignment horizontal="center" vertical="center"/>
    </xf>
    <xf numFmtId="0" fontId="6" fillId="0" borderId="0" xfId="0" applyNumberFormat="1" applyFont="1" applyFill="1" applyAlignment="1">
      <alignment horizontal="right" vertical="center"/>
    </xf>
    <xf numFmtId="0" fontId="5" fillId="0" borderId="0" xfId="0" applyFont="1" applyAlignment="1" applyProtection="1">
      <alignment vertical="center"/>
    </xf>
    <xf numFmtId="0" fontId="12" fillId="0" borderId="0" xfId="0" applyFont="1" applyAlignment="1" applyProtection="1">
      <alignment horizontal="center" vertical="center"/>
    </xf>
    <xf numFmtId="0" fontId="12" fillId="0" borderId="0" xfId="0" applyFont="1" applyAlignment="1" applyProtection="1">
      <alignment vertical="center"/>
    </xf>
    <xf numFmtId="0" fontId="6" fillId="0" borderId="0" xfId="0" applyFont="1" applyAlignment="1" applyProtection="1">
      <alignment vertical="center"/>
    </xf>
    <xf numFmtId="0" fontId="7" fillId="0" borderId="0" xfId="0" applyFont="1" applyAlignment="1" applyProtection="1">
      <alignment horizontal="center" vertical="center" wrapText="1"/>
    </xf>
    <xf numFmtId="210" fontId="2" fillId="0" borderId="0" xfId="0" applyNumberFormat="1" applyFont="1" applyAlignment="1" applyProtection="1">
      <alignment horizontal="center" vertical="center"/>
    </xf>
    <xf numFmtId="210" fontId="6" fillId="0" borderId="0" xfId="0" applyNumberFormat="1" applyFont="1" applyAlignment="1" applyProtection="1">
      <alignment horizontal="center" vertical="center"/>
    </xf>
    <xf numFmtId="0" fontId="6" fillId="0" borderId="0" xfId="0" applyNumberFormat="1" applyFont="1" applyAlignment="1" applyProtection="1">
      <alignment horizontal="center" vertical="center"/>
    </xf>
    <xf numFmtId="210" fontId="2" fillId="0" borderId="0" xfId="0" applyNumberFormat="1" applyFont="1" applyAlignment="1" applyProtection="1">
      <alignment vertical="center"/>
    </xf>
    <xf numFmtId="0" fontId="2" fillId="0" borderId="7" xfId="0" applyFont="1" applyBorder="1" applyAlignment="1" applyProtection="1">
      <alignment horizontal="right" vertical="center"/>
    </xf>
    <xf numFmtId="0" fontId="13" fillId="0" borderId="8" xfId="0" applyFont="1" applyBorder="1" applyAlignment="1" applyProtection="1">
      <alignment horizontal="center" vertical="center"/>
    </xf>
    <xf numFmtId="0" fontId="6" fillId="0" borderId="8" xfId="0" applyFont="1" applyBorder="1" applyAlignment="1" applyProtection="1">
      <alignment horizontal="center" vertical="center"/>
    </xf>
    <xf numFmtId="0" fontId="2" fillId="0" borderId="8" xfId="0" applyFont="1" applyBorder="1" applyAlignment="1" applyProtection="1">
      <alignment horizontal="center" vertical="center"/>
    </xf>
    <xf numFmtId="43" fontId="6" fillId="0" borderId="8" xfId="0" applyNumberFormat="1" applyFont="1" applyBorder="1" applyAlignment="1" applyProtection="1">
      <alignment horizontal="center" vertical="center"/>
    </xf>
    <xf numFmtId="0" fontId="6" fillId="0" borderId="8" xfId="0" applyFont="1" applyBorder="1" applyAlignment="1" applyProtection="1">
      <alignment horizontal="left" vertical="center"/>
    </xf>
    <xf numFmtId="0" fontId="6" fillId="0" borderId="8" xfId="0" applyFont="1" applyBorder="1" applyAlignment="1" applyProtection="1">
      <alignment vertical="center"/>
    </xf>
    <xf numFmtId="0" fontId="13" fillId="0" borderId="10" xfId="0" applyFont="1" applyBorder="1" applyAlignment="1" applyProtection="1">
      <alignment horizontal="center" vertical="center"/>
    </xf>
    <xf numFmtId="0" fontId="13" fillId="0" borderId="9" xfId="0" applyFont="1" applyBorder="1" applyAlignment="1" applyProtection="1">
      <alignment horizontal="center" vertical="center"/>
    </xf>
    <xf numFmtId="0" fontId="12" fillId="0" borderId="8" xfId="0" applyFont="1" applyBorder="1" applyAlignment="1" applyProtection="1">
      <alignment vertical="center"/>
    </xf>
    <xf numFmtId="43" fontId="12" fillId="0" borderId="8" xfId="0" applyNumberFormat="1" applyFont="1" applyBorder="1" applyAlignment="1" applyProtection="1">
      <alignment horizontal="right" vertical="center"/>
    </xf>
    <xf numFmtId="0" fontId="12" fillId="0" borderId="8" xfId="0" applyFont="1" applyBorder="1" applyAlignment="1" applyProtection="1">
      <alignment horizontal="center" vertical="center"/>
    </xf>
    <xf numFmtId="211" fontId="2" fillId="0" borderId="11" xfId="0" applyNumberFormat="1" applyFont="1" applyBorder="1" applyAlignment="1" applyProtection="1">
      <alignment horizontal="left" vertical="center"/>
    </xf>
    <xf numFmtId="211" fontId="2"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6" fillId="0" borderId="0" xfId="0" applyNumberFormat="1" applyFont="1" applyAlignment="1" applyProtection="1">
      <alignment horizontal="right" vertical="center"/>
    </xf>
    <xf numFmtId="49" fontId="6" fillId="0" borderId="7" xfId="0" applyNumberFormat="1" applyFont="1" applyBorder="1" applyAlignment="1">
      <alignment horizontal="right" vertical="center"/>
    </xf>
    <xf numFmtId="0" fontId="6" fillId="0" borderId="9" xfId="0" applyFont="1" applyFill="1" applyBorder="1" applyAlignment="1">
      <alignment vertical="center"/>
    </xf>
    <xf numFmtId="210" fontId="2" fillId="0" borderId="0" xfId="0" applyNumberFormat="1" applyFont="1" applyAlignment="1">
      <alignment horizontal="left" vertical="center"/>
    </xf>
    <xf numFmtId="210" fontId="6" fillId="0" borderId="0" xfId="0" applyNumberFormat="1" applyFont="1" applyAlignment="1">
      <alignment horizontal="left" vertical="center"/>
    </xf>
    <xf numFmtId="204" fontId="2" fillId="0" borderId="0" xfId="0" applyNumberFormat="1" applyFont="1" applyAlignment="1">
      <alignment vertical="center"/>
    </xf>
    <xf numFmtId="204" fontId="37" fillId="0" borderId="0" xfId="0" applyNumberFormat="1" applyFont="1" applyBorder="1" applyAlignment="1">
      <alignment horizontal="right" vertical="center"/>
    </xf>
    <xf numFmtId="0" fontId="38" fillId="0" borderId="8" xfId="0" applyFont="1" applyBorder="1" applyAlignment="1">
      <alignment horizontal="center" vertical="center"/>
    </xf>
    <xf numFmtId="204" fontId="38" fillId="0" borderId="9" xfId="0" applyNumberFormat="1" applyFont="1" applyBorder="1" applyAlignment="1">
      <alignment horizontal="center" vertical="center"/>
    </xf>
    <xf numFmtId="204" fontId="38" fillId="0" borderId="8" xfId="0" applyNumberFormat="1" applyFont="1" applyBorder="1" applyAlignment="1">
      <alignment horizontal="center" vertical="center"/>
    </xf>
    <xf numFmtId="204" fontId="21" fillId="0" borderId="8" xfId="0" applyNumberFormat="1" applyFont="1" applyBorder="1" applyAlignment="1">
      <alignment horizontal="center" vertical="center"/>
    </xf>
    <xf numFmtId="49" fontId="6" fillId="0" borderId="10" xfId="0" applyNumberFormat="1" applyFont="1" applyBorder="1" applyAlignment="1">
      <alignment horizontal="center" vertical="center"/>
    </xf>
    <xf numFmtId="204" fontId="6" fillId="0" borderId="9" xfId="10" applyNumberFormat="1" applyFont="1" applyFill="1" applyBorder="1" applyAlignment="1">
      <alignment horizontal="right" vertical="center"/>
    </xf>
    <xf numFmtId="0" fontId="37" fillId="0" borderId="8" xfId="0" applyFont="1" applyBorder="1" applyAlignment="1">
      <alignment horizontal="center" vertical="center"/>
    </xf>
    <xf numFmtId="0" fontId="39" fillId="0" borderId="10" xfId="0" applyFont="1" applyBorder="1" applyAlignment="1">
      <alignment horizontal="center" vertical="center"/>
    </xf>
    <xf numFmtId="0" fontId="39" fillId="0" borderId="9" xfId="0" applyFont="1" applyBorder="1" applyAlignment="1">
      <alignment horizontal="center" vertical="center"/>
    </xf>
    <xf numFmtId="204" fontId="9" fillId="0" borderId="11" xfId="0" applyNumberFormat="1" applyFont="1" applyBorder="1" applyAlignment="1">
      <alignment horizontal="left" vertical="center" indent="15"/>
    </xf>
    <xf numFmtId="0" fontId="6" fillId="0" borderId="0" xfId="0" applyFont="1" applyFill="1" applyAlignment="1"/>
    <xf numFmtId="204" fontId="6" fillId="0" borderId="0" xfId="0" applyNumberFormat="1" applyFont="1" applyFill="1" applyAlignment="1">
      <alignment horizontal="right" vertical="center"/>
    </xf>
    <xf numFmtId="204" fontId="2" fillId="0" borderId="0" xfId="0" applyNumberFormat="1" applyFont="1" applyFill="1" applyAlignment="1">
      <alignment horizontal="right" vertical="center"/>
    </xf>
    <xf numFmtId="0" fontId="21" fillId="0" borderId="9" xfId="0" applyFont="1" applyFill="1" applyBorder="1" applyAlignment="1">
      <alignment horizontal="center" vertical="center"/>
    </xf>
    <xf numFmtId="0" fontId="21" fillId="0" borderId="9" xfId="12" applyFont="1" applyFill="1" applyBorder="1" applyAlignment="1" applyProtection="1">
      <alignment horizontal="left" vertical="center"/>
    </xf>
    <xf numFmtId="43" fontId="12" fillId="0" borderId="9" xfId="10" applyFont="1" applyFill="1" applyBorder="1" applyAlignment="1">
      <alignment horizontal="right" vertical="center"/>
    </xf>
    <xf numFmtId="43" fontId="12" fillId="0" borderId="8" xfId="10" applyFont="1" applyFill="1" applyBorder="1" applyAlignment="1">
      <alignment horizontal="right" vertical="center"/>
    </xf>
    <xf numFmtId="0" fontId="23" fillId="0" borderId="9" xfId="12" applyFont="1" applyFill="1" applyBorder="1" applyAlignment="1" applyProtection="1">
      <alignment horizontal="left" vertical="center" indent="1"/>
    </xf>
    <xf numFmtId="0" fontId="23" fillId="0" borderId="9" xfId="12" applyFont="1" applyFill="1" applyBorder="1" applyAlignment="1" applyProtection="1">
      <alignment horizontal="left" vertical="center" wrapText="1" indent="1"/>
    </xf>
    <xf numFmtId="204" fontId="12" fillId="0" borderId="8" xfId="10" applyNumberFormat="1" applyFont="1" applyFill="1" applyBorder="1" applyAlignment="1">
      <alignment horizontal="right" vertical="center"/>
    </xf>
    <xf numFmtId="0" fontId="21" fillId="0" borderId="9" xfId="0" applyFont="1" applyFill="1" applyBorder="1" applyAlignment="1">
      <alignment horizontal="left" vertical="center"/>
    </xf>
    <xf numFmtId="204" fontId="12" fillId="0" borderId="9" xfId="10" applyNumberFormat="1" applyFont="1" applyFill="1" applyBorder="1" applyAlignment="1">
      <alignment horizontal="right" vertical="center"/>
    </xf>
    <xf numFmtId="204" fontId="6" fillId="0" borderId="0" xfId="0" applyNumberFormat="1" applyFont="1" applyFill="1" applyAlignment="1"/>
    <xf numFmtId="204" fontId="9" fillId="0" borderId="11" xfId="0" applyNumberFormat="1" applyFont="1" applyFill="1" applyBorder="1" applyAlignment="1">
      <alignment horizontal="center" vertical="center"/>
    </xf>
    <xf numFmtId="43" fontId="8" fillId="0" borderId="0" xfId="10" applyFont="1" applyAlignment="1">
      <alignment vertical="center"/>
    </xf>
    <xf numFmtId="43" fontId="40" fillId="0" borderId="0" xfId="10" applyFont="1" applyAlignment="1">
      <alignment horizontal="center" vertical="center"/>
    </xf>
    <xf numFmtId="43" fontId="8" fillId="0" borderId="0" xfId="10" applyFont="1" applyFill="1" applyAlignment="1">
      <alignment vertical="center"/>
    </xf>
    <xf numFmtId="43" fontId="8" fillId="0" borderId="0" xfId="10" applyFont="1" applyFill="1"/>
    <xf numFmtId="43" fontId="8" fillId="0" borderId="0" xfId="10" applyFont="1"/>
    <xf numFmtId="43" fontId="41" fillId="0" borderId="0" xfId="10" applyFont="1" applyAlignment="1">
      <alignment vertical="center"/>
    </xf>
    <xf numFmtId="43" fontId="6" fillId="0" borderId="0" xfId="10" applyFont="1" applyAlignment="1">
      <alignment vertical="center"/>
    </xf>
    <xf numFmtId="43" fontId="42" fillId="0" borderId="0" xfId="10" applyFont="1" applyAlignment="1">
      <alignment horizontal="center" vertical="center" wrapText="1"/>
    </xf>
    <xf numFmtId="43" fontId="43" fillId="0" borderId="0" xfId="10" applyFont="1" applyAlignment="1">
      <alignment horizontal="center" vertical="center" wrapText="1"/>
    </xf>
    <xf numFmtId="43" fontId="8" fillId="0" borderId="0" xfId="10" applyFont="1" applyAlignment="1">
      <alignment horizontal="center" vertical="center"/>
    </xf>
    <xf numFmtId="43" fontId="8" fillId="0" borderId="0" xfId="10" applyFont="1" applyAlignment="1">
      <alignment horizontal="right" vertical="center"/>
    </xf>
    <xf numFmtId="43" fontId="9" fillId="0" borderId="0" xfId="10" applyFont="1" applyAlignment="1">
      <alignment horizontal="left" vertical="center"/>
    </xf>
    <xf numFmtId="43" fontId="9" fillId="0" borderId="0" xfId="10" applyFont="1" applyAlignment="1">
      <alignment vertical="center"/>
    </xf>
    <xf numFmtId="43" fontId="9" fillId="0" borderId="0" xfId="10" applyFont="1" applyAlignment="1">
      <alignment horizontal="right" vertical="center"/>
    </xf>
    <xf numFmtId="43" fontId="44" fillId="0" borderId="8" xfId="10" applyFont="1" applyBorder="1" applyAlignment="1">
      <alignment horizontal="center" vertical="center"/>
    </xf>
    <xf numFmtId="43" fontId="45" fillId="0" borderId="8" xfId="10" applyFont="1" applyBorder="1" applyAlignment="1">
      <alignment horizontal="center" vertical="center"/>
    </xf>
    <xf numFmtId="43" fontId="46" fillId="0" borderId="8" xfId="10" applyFont="1" applyBorder="1" applyAlignment="1">
      <alignment horizontal="center" vertical="center"/>
    </xf>
    <xf numFmtId="43" fontId="40" fillId="0" borderId="8" xfId="10" applyFont="1" applyBorder="1" applyAlignment="1">
      <alignment horizontal="center" vertical="center"/>
    </xf>
    <xf numFmtId="0" fontId="47" fillId="0" borderId="8" xfId="10" applyNumberFormat="1" applyFont="1" applyBorder="1" applyAlignment="1">
      <alignment horizontal="center" vertical="center"/>
    </xf>
    <xf numFmtId="43" fontId="8" fillId="0" borderId="8" xfId="10" applyFont="1" applyBorder="1" applyAlignment="1" applyProtection="1">
      <alignment horizontal="left" vertical="center"/>
    </xf>
    <xf numFmtId="43" fontId="8" fillId="0" borderId="8" xfId="10" applyFont="1" applyBorder="1" applyAlignment="1">
      <alignment horizontal="right" vertical="center"/>
    </xf>
    <xf numFmtId="43" fontId="9" fillId="0" borderId="8" xfId="10" applyFont="1" applyBorder="1" applyAlignment="1" applyProtection="1">
      <alignment horizontal="left" vertical="center"/>
    </xf>
    <xf numFmtId="43" fontId="48" fillId="0" borderId="8" xfId="10" applyFont="1" applyFill="1" applyBorder="1" applyAlignment="1" applyProtection="1">
      <alignment horizontal="left" vertical="center" indent="1"/>
    </xf>
    <xf numFmtId="43" fontId="8" fillId="0" borderId="8" xfId="10" applyFont="1" applyFill="1" applyBorder="1" applyAlignment="1">
      <alignment horizontal="right" vertical="center"/>
    </xf>
    <xf numFmtId="204" fontId="8" fillId="0" borderId="8" xfId="10" applyNumberFormat="1" applyFont="1" applyFill="1" applyBorder="1" applyAlignment="1">
      <alignment horizontal="right" vertical="center"/>
    </xf>
    <xf numFmtId="204" fontId="8" fillId="0" borderId="8" xfId="10" applyNumberFormat="1" applyFont="1" applyBorder="1" applyAlignment="1">
      <alignment horizontal="right" vertical="center"/>
    </xf>
    <xf numFmtId="43" fontId="49" fillId="0" borderId="8" xfId="10" applyFont="1" applyBorder="1" applyAlignment="1" applyProtection="1">
      <alignment horizontal="left" vertical="center"/>
    </xf>
    <xf numFmtId="43" fontId="50" fillId="0" borderId="8" xfId="10" applyFont="1" applyBorder="1" applyAlignment="1">
      <alignment horizontal="right" vertical="center"/>
    </xf>
    <xf numFmtId="0" fontId="47" fillId="0" borderId="8" xfId="10" applyNumberFormat="1" applyFont="1" applyFill="1" applyBorder="1" applyAlignment="1">
      <alignment horizontal="center" vertical="center"/>
    </xf>
    <xf numFmtId="43" fontId="9" fillId="0" borderId="8" xfId="10" applyFont="1" applyFill="1" applyBorder="1" applyAlignment="1" applyProtection="1">
      <alignment horizontal="left" vertical="center"/>
    </xf>
    <xf numFmtId="215" fontId="8" fillId="0" borderId="0" xfId="10" applyNumberFormat="1" applyFont="1"/>
    <xf numFmtId="43" fontId="9" fillId="0" borderId="11" xfId="10" applyFont="1" applyBorder="1" applyAlignment="1">
      <alignment horizontal="center" vertical="center"/>
    </xf>
    <xf numFmtId="0" fontId="51" fillId="0" borderId="0" xfId="0" applyFont="1" applyFill="1"/>
    <xf numFmtId="0" fontId="52" fillId="0" borderId="0" xfId="0" applyFont="1" applyFill="1"/>
    <xf numFmtId="210" fontId="16" fillId="0" borderId="0" xfId="0" applyNumberFormat="1" applyFont="1" applyAlignment="1">
      <alignment horizontal="left" vertical="center"/>
    </xf>
    <xf numFmtId="204" fontId="2" fillId="0" borderId="0" xfId="0" applyNumberFormat="1" applyFont="1" applyBorder="1" applyAlignment="1">
      <alignment horizontal="left" vertical="center"/>
    </xf>
    <xf numFmtId="204" fontId="16" fillId="0" borderId="0" xfId="0" applyNumberFormat="1" applyFont="1" applyBorder="1" applyAlignment="1">
      <alignment horizontal="left" vertical="center"/>
    </xf>
    <xf numFmtId="0" fontId="0" fillId="0" borderId="0" xfId="0" applyFont="1" applyAlignment="1">
      <alignment horizontal="left"/>
    </xf>
    <xf numFmtId="210" fontId="2" fillId="9" borderId="0" xfId="0" applyNumberFormat="1" applyFont="1" applyFill="1" applyAlignment="1">
      <alignment horizontal="left" vertical="center"/>
    </xf>
    <xf numFmtId="210" fontId="16" fillId="9" borderId="0" xfId="0" applyNumberFormat="1" applyFont="1" applyFill="1" applyAlignment="1">
      <alignment horizontal="left" vertical="center"/>
    </xf>
    <xf numFmtId="0" fontId="0" fillId="0" borderId="0" xfId="0" applyAlignment="1">
      <alignment horizontal="left"/>
    </xf>
    <xf numFmtId="0" fontId="53" fillId="0" borderId="0" xfId="0" applyFont="1" applyAlignment="1">
      <alignment horizontal="left"/>
    </xf>
    <xf numFmtId="0" fontId="45" fillId="0" borderId="0" xfId="0" applyFont="1" applyAlignment="1">
      <alignment horizontal="center" vertical="center"/>
    </xf>
    <xf numFmtId="0" fontId="54" fillId="0" borderId="0" xfId="0" applyFont="1"/>
    <xf numFmtId="0" fontId="54" fillId="0" borderId="0" xfId="0" applyFont="1" applyAlignment="1">
      <alignment wrapText="1"/>
    </xf>
    <xf numFmtId="49" fontId="6" fillId="0" borderId="8" xfId="0" applyNumberFormat="1" applyFont="1" applyFill="1" applyBorder="1" applyAlignment="1" quotePrefix="1">
      <alignment horizontal="left" vertical="center"/>
    </xf>
  </cellXfs>
  <cellStyles count="193">
    <cellStyle name="常规" xfId="0" builtinId="0"/>
    <cellStyle name="货币[0]" xfId="1" builtinId="7"/>
    <cellStyle name="20% - 强调文字颜色 3" xfId="2" builtinId="38"/>
    <cellStyle name="输入" xfId="3" builtinId="20"/>
    <cellStyle name="货币" xfId="4" builtinId="4"/>
    <cellStyle name="Normalny_Arkusz1" xfId="5"/>
    <cellStyle name="args.style"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Œ…‹æØ‚è_Region Orders (2)" xfId="15"/>
    <cellStyle name="注释" xfId="16" builtinId="10"/>
    <cellStyle name="60% - 强调文字颜色 2" xfId="17" builtinId="36"/>
    <cellStyle name="Entered" xfId="18"/>
    <cellStyle name="标题 4" xfId="19" builtinId="19"/>
    <cellStyle name="警告文本" xfId="20" builtinId="11"/>
    <cellStyle name="_ET_STYLE_NoName_00_" xfId="21"/>
    <cellStyle name="标题" xfId="22" builtinId="15"/>
    <cellStyle name="解释性文本" xfId="23" builtinId="53"/>
    <cellStyle name="标题 1" xfId="24" builtinId="16"/>
    <cellStyle name="一般_NEGS" xfId="25"/>
    <cellStyle name="标题 2" xfId="26" builtinId="17"/>
    <cellStyle name="_long term loan - others 300504_(中企华)审计评估联合申报明细表.V1" xfId="27"/>
    <cellStyle name="60% - 强调文字颜色 1" xfId="28" builtinId="32"/>
    <cellStyle name="标题 3" xfId="29" builtinId="18"/>
    <cellStyle name="??_0N-HANDLING " xfId="30"/>
    <cellStyle name="60% - 强调文字颜色 4" xfId="31" builtinId="44"/>
    <cellStyle name="输出" xfId="32" builtinId="21"/>
    <cellStyle name="霓付 [0]_97MBO" xfId="33"/>
    <cellStyle name="@_text" xfId="34"/>
    <cellStyle name="_KPMG original version_(中企华)审计评估联合申报明细表.V1" xfId="35"/>
    <cellStyle name="计算" xfId="36" builtinId="22"/>
    <cellStyle name="检查单元格" xfId="37" builtinId="23"/>
    <cellStyle name="强调文字颜色 2" xfId="38" builtinId="33"/>
    <cellStyle name="_long term loan - others 300504" xfId="39"/>
    <cellStyle name="20% - 强调文字颜色 6" xfId="40" builtinId="50"/>
    <cellStyle name="链接单元格" xfId="41" builtinId="24"/>
    <cellStyle name="汇总" xfId="42" builtinId="25"/>
    <cellStyle name="好" xfId="43" builtinId="26"/>
    <cellStyle name="适中" xfId="44" builtinId="28"/>
    <cellStyle name="20% - 强调文字颜色 5" xfId="45" builtinId="46"/>
    <cellStyle name="强调文字颜色 1" xfId="46" builtinId="29"/>
    <cellStyle name="20% - 强调文字颜色 1" xfId="47" builtinId="30"/>
    <cellStyle name="40% - 强调文字颜色 1" xfId="48" builtinId="31"/>
    <cellStyle name="20% - 强调文字颜色 2" xfId="49" builtinId="34"/>
    <cellStyle name="40% - 强调文字颜色 2" xfId="50" builtinId="35"/>
    <cellStyle name="强调文字颜色 3" xfId="51" builtinId="37"/>
    <cellStyle name="强调文字颜色 4" xfId="52" builtinId="41"/>
    <cellStyle name="PSChar" xfId="53"/>
    <cellStyle name="_Part III.200406.Loan and Liabilities details.(Site Name)_Shenhua PBC package 050530" xfId="54"/>
    <cellStyle name="20% - 强调文字颜色 4" xfId="55" builtinId="42"/>
    <cellStyle name="40% - 强调文字颜色 4" xfId="56" builtinId="43"/>
    <cellStyle name="_long term loan - others 300504_KPMG original version_附件1：审计评估联合申报明细表" xfId="57"/>
    <cellStyle name="强调文字颜色 5" xfId="58" builtinId="45"/>
    <cellStyle name="40% - 强调文字颜色 5" xfId="59" builtinId="47"/>
    <cellStyle name="60% - 强调文字颜色 5" xfId="60" builtinId="48"/>
    <cellStyle name="强调文字颜色 6" xfId="61" builtinId="49"/>
    <cellStyle name="千位_ 应交税金审定表" xfId="62"/>
    <cellStyle name="0,0&#13;&#10;NA&#13;&#10;" xfId="63"/>
    <cellStyle name="40% - 强调文字颜色 6" xfId="64" builtinId="51"/>
    <cellStyle name="60% - 强调文字颜色 6" xfId="65" builtinId="52"/>
    <cellStyle name="_long term loan - others 300504_KPMG original version_(中企华)审计评估联合申报明细表.V1" xfId="66"/>
    <cellStyle name="_KPMG original version_附件1：审计评估联合申报明细表" xfId="67"/>
    <cellStyle name="??" xfId="68"/>
    <cellStyle name="?? [0]" xfId="69"/>
    <cellStyle name="_CBRE明细表" xfId="70"/>
    <cellStyle name="_(中企华)审计评估联合申报明细表.V1" xfId="71"/>
    <cellStyle name="_KPMG original version" xfId="72"/>
    <cellStyle name="_long term loan - others 300504_KPMG original version" xfId="73"/>
    <cellStyle name="_long term loan - others 300504_Shenhua PBC package 050530" xfId="74"/>
    <cellStyle name="_long term loan - others 300504_Shenhua PBC package 050530_(中企华)审计评估联合申报明细表.V1" xfId="75"/>
    <cellStyle name="{Thousand}" xfId="76"/>
    <cellStyle name="_long term loan - others 300504_Shenhua PBC package 050530_附件1：审计评估联合申报明细表" xfId="77"/>
    <cellStyle name="_long term loan - others 300504_附件1：审计评估联合申报明细表" xfId="78"/>
    <cellStyle name="_long term loan - others 300504_审计调查表.V3" xfId="79"/>
    <cellStyle name="_Part III.200406.Loan and Liabilities details.(Site Name)" xfId="80"/>
    <cellStyle name="_Part III.200406.Loan and Liabilities details.(Site Name)_(中企华)审计评估联合申报明细表.V1" xfId="81"/>
    <cellStyle name="_Part III.200406.Loan and Liabilities details.(Site Name)_KPMG original version" xfId="82"/>
    <cellStyle name="_Part III.200406.Loan and Liabilities details.(Site Name)_KPMG original version_(中企华)审计评估联合申报明细表.V1" xfId="83"/>
    <cellStyle name="_Part III.200406.Loan and Liabilities details.(Site Name)_KPMG original version_附件1：审计评估联合申报明细表" xfId="84"/>
    <cellStyle name="_Part III.200406.Loan and Liabilities details.(Site Name)_Shenhua PBC package 050530_(中企华)审计评估联合申报明细表.V1" xfId="85"/>
    <cellStyle name="entry box" xfId="86"/>
    <cellStyle name="_Part III.200406.Loan and Liabilities details.(Site Name)_Shenhua PBC package 050530_附件1：审计评估联合申报明细表" xfId="87"/>
    <cellStyle name="_Part III.200406.Loan and Liabilities details.(Site Name)_附件1：审计评估联合申报明细表" xfId="88"/>
    <cellStyle name="_Part III.200406.Loan and Liabilities details.(Site Name)_审计调查表.V3" xfId="89"/>
    <cellStyle name="_Shenhua PBC package 050530" xfId="90"/>
    <cellStyle name="_Shenhua PBC package 050530_(中企华)审计评估联合申报明细表.V1" xfId="91"/>
    <cellStyle name="_Shenhua PBC package 050530_附件1：审计评估联合申报明细表" xfId="92"/>
    <cellStyle name="_房屋建筑评估申报表" xfId="93"/>
    <cellStyle name="_附件1：审计评估联合申报明细表" xfId="94"/>
    <cellStyle name="_审计调查表.V3" xfId="95"/>
    <cellStyle name="_文函专递0211-施工企业调查表（附件）" xfId="96"/>
    <cellStyle name="{Comma [0]}" xfId="97"/>
    <cellStyle name="{Comma}" xfId="98"/>
    <cellStyle name="{Date}" xfId="99"/>
    <cellStyle name="钎霖_laroux" xfId="100"/>
    <cellStyle name="per.style" xfId="101"/>
    <cellStyle name="{Thousand [0]}" xfId="102"/>
    <cellStyle name="{Month}" xfId="103"/>
    <cellStyle name="{Percent}" xfId="104"/>
    <cellStyle name="{Z'0000(1 dec)}" xfId="105"/>
    <cellStyle name="{Z'0000(4 dec)}" xfId="106"/>
    <cellStyle name="Calc Currency (0)" xfId="107"/>
    <cellStyle name="Comma  - Style3" xfId="108"/>
    <cellStyle name="category" xfId="109"/>
    <cellStyle name="常规 2" xfId="110"/>
    <cellStyle name="Lines Fill" xfId="111"/>
    <cellStyle name="ColLevel_1" xfId="112"/>
    <cellStyle name="Column Headings" xfId="113"/>
    <cellStyle name="Model" xfId="114"/>
    <cellStyle name="Column$Headings" xfId="115"/>
    <cellStyle name="Grey" xfId="116"/>
    <cellStyle name="Column_Title" xfId="117"/>
    <cellStyle name="Comma  - Style1" xfId="118"/>
    <cellStyle name="Milliers_!!!GO" xfId="119"/>
    <cellStyle name="Comma  - Style2" xfId="120"/>
    <cellStyle name="Comma  - Style4" xfId="121"/>
    <cellStyle name="Comma  - Style5" xfId="122"/>
    <cellStyle name="Comma  - Style6" xfId="123"/>
    <cellStyle name="Comma  - Style7" xfId="124"/>
    <cellStyle name="Comma  - Style8" xfId="125"/>
    <cellStyle name="Comma [0]_laroux" xfId="126"/>
    <cellStyle name="Comma_02(2003.12.31 PBC package.040304)" xfId="127"/>
    <cellStyle name="comma-d" xfId="128"/>
    <cellStyle name="Copied" xfId="129"/>
    <cellStyle name="COST1" xfId="130"/>
    <cellStyle name="Monétaire_!!!GO" xfId="131"/>
    <cellStyle name="Currency [0]_353HHC" xfId="132"/>
    <cellStyle name="Currency_353HHC" xfId="133"/>
    <cellStyle name="Date" xfId="134"/>
    <cellStyle name="Euro" xfId="135"/>
    <cellStyle name="e鯪9Y_x000B_" xfId="136"/>
    <cellStyle name="Normal - Style1" xfId="137"/>
    <cellStyle name="Format Number Column" xfId="138"/>
    <cellStyle name="gcd" xfId="139"/>
    <cellStyle name="千分位_ 白土" xfId="140"/>
    <cellStyle name="HEADER" xfId="141"/>
    <cellStyle name="常规_评估空白套表1" xfId="142"/>
    <cellStyle name="Header1" xfId="143"/>
    <cellStyle name="Header2" xfId="144"/>
    <cellStyle name="Input [yellow]" xfId="145"/>
    <cellStyle name="Input Cells" xfId="146"/>
    <cellStyle name="InputArea" xfId="147"/>
    <cellStyle name="KPMG Heading 1" xfId="148"/>
    <cellStyle name="KPMG Heading 2" xfId="149"/>
    <cellStyle name="KPMG Heading 3" xfId="150"/>
    <cellStyle name="KPMG Heading 4" xfId="151"/>
    <cellStyle name="KPMG Normal" xfId="152"/>
    <cellStyle name="KPMG Normal Text" xfId="153"/>
    <cellStyle name="Linked Cells" xfId="154"/>
    <cellStyle name="Milliers [0]_!!!GO" xfId="155"/>
    <cellStyle name="Monétaire [0]_!!!GO" xfId="156"/>
    <cellStyle name="New Times Roman" xfId="157"/>
    <cellStyle name="no dec" xfId="158"/>
    <cellStyle name="Normal_0105第二套审计报表定稿" xfId="159"/>
    <cellStyle name="Œ…‹æØ‚è [0.00]_Region Orders (2)" xfId="160"/>
    <cellStyle name="Percent [2]" xfId="161"/>
    <cellStyle name="Percent_PICC package Sept2002 (V120021005)1" xfId="162"/>
    <cellStyle name="Prefilled" xfId="163"/>
    <cellStyle name="pricing" xfId="164"/>
    <cellStyle name="RevList" xfId="165"/>
    <cellStyle name="RowLevel_1" xfId="166"/>
    <cellStyle name="Sheet Head" xfId="167"/>
    <cellStyle name="style" xfId="168"/>
    <cellStyle name="style1" xfId="169"/>
    <cellStyle name="style2" xfId="170"/>
    <cellStyle name="subhead" xfId="171"/>
    <cellStyle name="Subtotal" xfId="172"/>
    <cellStyle name="常规_Sheet1" xfId="173"/>
    <cellStyle name="常规_存货" xfId="174"/>
    <cellStyle name="分级显示行_1_4附件二凯旋评估表" xfId="175"/>
    <cellStyle name="公司标准表" xfId="176"/>
    <cellStyle name="霓付_97MBO" xfId="177"/>
    <cellStyle name="烹拳 [0]_97MBO" xfId="178"/>
    <cellStyle name="烹拳_97MBO" xfId="179"/>
    <cellStyle name="普通_ 白土" xfId="180"/>
    <cellStyle name="千分位[0]_ 白土" xfId="181"/>
    <cellStyle name="千位[0]_ 应交税金审定表" xfId="182"/>
    <cellStyle name="资产" xfId="183"/>
    <cellStyle name="콤마 [0]_BOILER-CO1" xfId="184"/>
    <cellStyle name="콤마_BOILER-CO1" xfId="185"/>
    <cellStyle name="통화 [0]_BOILER-CO1" xfId="186"/>
    <cellStyle name="통화_BOILER-CO1" xfId="187"/>
    <cellStyle name="표준_0N-HANDLING " xfId="188"/>
    <cellStyle name="표준_kc-elec system check list" xfId="189"/>
    <cellStyle name="常规 3" xfId="190"/>
    <cellStyle name="常规 2 3" xfId="191"/>
    <cellStyle name="常规 2 2" xfId="192"/>
  </cellStyles>
  <tableStyles count="0" defaultTableStyle="TableStyleMedium9" defaultPivotStyle="PivotStyleLight16"/>
  <colors>
    <mruColors>
      <color rgb="00CCFFCC"/>
      <color rgb="000000FF"/>
      <color rgb="00FFFF99"/>
      <color rgb="00CC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6" Type="http://schemas.openxmlformats.org/officeDocument/2006/relationships/sharedStrings" Target="sharedStrings.xml"/><Relationship Id="rId95" Type="http://schemas.openxmlformats.org/officeDocument/2006/relationships/styles" Target="styles.xml"/><Relationship Id="rId94" Type="http://schemas.openxmlformats.org/officeDocument/2006/relationships/theme" Target="theme/theme1.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png"/><Relationship Id="rId8" Type="http://schemas.openxmlformats.org/officeDocument/2006/relationships/image" Target="../media/image8.png"/><Relationship Id="rId7" Type="http://schemas.openxmlformats.org/officeDocument/2006/relationships/image" Target="../media/image7.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9" Type="http://schemas.openxmlformats.org/officeDocument/2006/relationships/image" Target="../media/image19.png"/><Relationship Id="rId18" Type="http://schemas.openxmlformats.org/officeDocument/2006/relationships/image" Target="../media/image18.png"/><Relationship Id="rId17" Type="http://schemas.openxmlformats.org/officeDocument/2006/relationships/image" Target="../media/image17.png"/><Relationship Id="rId16" Type="http://schemas.openxmlformats.org/officeDocument/2006/relationships/image" Target="../media/image16.png"/><Relationship Id="rId15" Type="http://schemas.openxmlformats.org/officeDocument/2006/relationships/image" Target="../media/image15.png"/><Relationship Id="rId14" Type="http://schemas.openxmlformats.org/officeDocument/2006/relationships/image" Target="../media/image14.png"/><Relationship Id="rId13" Type="http://schemas.openxmlformats.org/officeDocument/2006/relationships/image" Target="../media/image13.png"/><Relationship Id="rId12" Type="http://schemas.openxmlformats.org/officeDocument/2006/relationships/image" Target="../media/image12.png"/><Relationship Id="rId11" Type="http://schemas.openxmlformats.org/officeDocument/2006/relationships/image" Target="../media/image11.png"/><Relationship Id="rId10" Type="http://schemas.openxmlformats.org/officeDocument/2006/relationships/image" Target="../media/image10.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4" Type="http://schemas.openxmlformats.org/officeDocument/2006/relationships/image" Target="../media/image23.png"/><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s>
</file>

<file path=xl/drawings/_rels/drawing3.xml.rels><?xml version="1.0" encoding="UTF-8" standalone="yes"?>
<Relationships xmlns="http://schemas.openxmlformats.org/package/2006/relationships"><Relationship Id="rId5" Type="http://schemas.openxmlformats.org/officeDocument/2006/relationships/image" Target="../media/image28.png"/><Relationship Id="rId4" Type="http://schemas.openxmlformats.org/officeDocument/2006/relationships/image" Target="../media/image27.png"/><Relationship Id="rId3" Type="http://schemas.openxmlformats.org/officeDocument/2006/relationships/image" Target="../media/image26.png"/><Relationship Id="rId2" Type="http://schemas.openxmlformats.org/officeDocument/2006/relationships/image" Target="../media/image25.png"/><Relationship Id="rId1" Type="http://schemas.openxmlformats.org/officeDocument/2006/relationships/image" Target="../media/image2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17</xdr:row>
      <xdr:rowOff>0</xdr:rowOff>
    </xdr:from>
    <xdr:to>
      <xdr:col>7</xdr:col>
      <xdr:colOff>571500</xdr:colOff>
      <xdr:row>23</xdr:row>
      <xdr:rowOff>152400</xdr:rowOff>
    </xdr:to>
    <xdr:pic>
      <xdr:nvPicPr>
        <xdr:cNvPr id="2" name="图片 1"/>
        <xdr:cNvPicPr>
          <a:picLocks noChangeAspect="1"/>
        </xdr:cNvPicPr>
      </xdr:nvPicPr>
      <xdr:blipFill>
        <a:blip r:embed="rId1"/>
        <a:stretch>
          <a:fillRect/>
        </a:stretch>
      </xdr:blipFill>
      <xdr:spPr>
        <a:xfrm>
          <a:off x="685800" y="3400425"/>
          <a:ext cx="4686300" cy="1352550"/>
        </a:xfrm>
        <a:prstGeom prst="rect">
          <a:avLst/>
        </a:prstGeom>
        <a:noFill/>
        <a:ln w="9525">
          <a:noFill/>
        </a:ln>
      </xdr:spPr>
    </xdr:pic>
    <xdr:clientData/>
  </xdr:twoCellAnchor>
  <xdr:twoCellAnchor editAs="oneCell">
    <xdr:from>
      <xdr:col>1</xdr:col>
      <xdr:colOff>0</xdr:colOff>
      <xdr:row>30</xdr:row>
      <xdr:rowOff>0</xdr:rowOff>
    </xdr:from>
    <xdr:to>
      <xdr:col>8</xdr:col>
      <xdr:colOff>29210</xdr:colOff>
      <xdr:row>37</xdr:row>
      <xdr:rowOff>86995</xdr:rowOff>
    </xdr:to>
    <xdr:pic>
      <xdr:nvPicPr>
        <xdr:cNvPr id="3" name="图片 2"/>
        <xdr:cNvPicPr>
          <a:picLocks noChangeAspect="1"/>
        </xdr:cNvPicPr>
      </xdr:nvPicPr>
      <xdr:blipFill>
        <a:blip r:embed="rId2"/>
        <a:stretch>
          <a:fillRect/>
        </a:stretch>
      </xdr:blipFill>
      <xdr:spPr>
        <a:xfrm>
          <a:off x="685800" y="6000750"/>
          <a:ext cx="4829810" cy="1487170"/>
        </a:xfrm>
        <a:prstGeom prst="rect">
          <a:avLst/>
        </a:prstGeom>
        <a:noFill/>
        <a:ln w="9525">
          <a:noFill/>
        </a:ln>
      </xdr:spPr>
    </xdr:pic>
    <xdr:clientData/>
  </xdr:twoCellAnchor>
  <xdr:twoCellAnchor editAs="oneCell">
    <xdr:from>
      <xdr:col>1</xdr:col>
      <xdr:colOff>0</xdr:colOff>
      <xdr:row>43</xdr:row>
      <xdr:rowOff>0</xdr:rowOff>
    </xdr:from>
    <xdr:to>
      <xdr:col>7</xdr:col>
      <xdr:colOff>333375</xdr:colOff>
      <xdr:row>49</xdr:row>
      <xdr:rowOff>66675</xdr:rowOff>
    </xdr:to>
    <xdr:pic>
      <xdr:nvPicPr>
        <xdr:cNvPr id="4" name="图片 3"/>
        <xdr:cNvPicPr>
          <a:picLocks noChangeAspect="1"/>
        </xdr:cNvPicPr>
      </xdr:nvPicPr>
      <xdr:blipFill>
        <a:blip r:embed="rId3"/>
        <a:stretch>
          <a:fillRect/>
        </a:stretch>
      </xdr:blipFill>
      <xdr:spPr>
        <a:xfrm>
          <a:off x="685800" y="8601075"/>
          <a:ext cx="4448175" cy="1266825"/>
        </a:xfrm>
        <a:prstGeom prst="rect">
          <a:avLst/>
        </a:prstGeom>
        <a:noFill/>
        <a:ln w="9525">
          <a:noFill/>
        </a:ln>
      </xdr:spPr>
    </xdr:pic>
    <xdr:clientData/>
  </xdr:twoCellAnchor>
  <xdr:twoCellAnchor editAs="oneCell">
    <xdr:from>
      <xdr:col>1</xdr:col>
      <xdr:colOff>0</xdr:colOff>
      <xdr:row>57</xdr:row>
      <xdr:rowOff>0</xdr:rowOff>
    </xdr:from>
    <xdr:to>
      <xdr:col>9</xdr:col>
      <xdr:colOff>19685</xdr:colOff>
      <xdr:row>62</xdr:row>
      <xdr:rowOff>144780</xdr:rowOff>
    </xdr:to>
    <xdr:pic>
      <xdr:nvPicPr>
        <xdr:cNvPr id="5" name="图片 4"/>
        <xdr:cNvPicPr>
          <a:picLocks noChangeAspect="1"/>
        </xdr:cNvPicPr>
      </xdr:nvPicPr>
      <xdr:blipFill>
        <a:blip r:embed="rId4"/>
        <a:stretch>
          <a:fillRect/>
        </a:stretch>
      </xdr:blipFill>
      <xdr:spPr>
        <a:xfrm>
          <a:off x="685800" y="11401425"/>
          <a:ext cx="5506085" cy="1144905"/>
        </a:xfrm>
        <a:prstGeom prst="rect">
          <a:avLst/>
        </a:prstGeom>
        <a:noFill/>
        <a:ln w="9525">
          <a:noFill/>
        </a:ln>
      </xdr:spPr>
    </xdr:pic>
    <xdr:clientData/>
  </xdr:twoCellAnchor>
  <xdr:twoCellAnchor editAs="oneCell">
    <xdr:from>
      <xdr:col>1</xdr:col>
      <xdr:colOff>0</xdr:colOff>
      <xdr:row>67</xdr:row>
      <xdr:rowOff>0</xdr:rowOff>
    </xdr:from>
    <xdr:to>
      <xdr:col>9</xdr:col>
      <xdr:colOff>10160</xdr:colOff>
      <xdr:row>73</xdr:row>
      <xdr:rowOff>144780</xdr:rowOff>
    </xdr:to>
    <xdr:pic>
      <xdr:nvPicPr>
        <xdr:cNvPr id="6" name="图片 5"/>
        <xdr:cNvPicPr>
          <a:picLocks noChangeAspect="1"/>
        </xdr:cNvPicPr>
      </xdr:nvPicPr>
      <xdr:blipFill>
        <a:blip r:embed="rId5"/>
        <a:stretch>
          <a:fillRect/>
        </a:stretch>
      </xdr:blipFill>
      <xdr:spPr>
        <a:xfrm>
          <a:off x="685800" y="13401675"/>
          <a:ext cx="5496560" cy="1344930"/>
        </a:xfrm>
        <a:prstGeom prst="rect">
          <a:avLst/>
        </a:prstGeom>
        <a:noFill/>
        <a:ln w="9525">
          <a:noFill/>
        </a:ln>
      </xdr:spPr>
    </xdr:pic>
    <xdr:clientData/>
  </xdr:twoCellAnchor>
  <xdr:twoCellAnchor editAs="oneCell">
    <xdr:from>
      <xdr:col>1</xdr:col>
      <xdr:colOff>0</xdr:colOff>
      <xdr:row>104</xdr:row>
      <xdr:rowOff>0</xdr:rowOff>
    </xdr:from>
    <xdr:to>
      <xdr:col>9</xdr:col>
      <xdr:colOff>0</xdr:colOff>
      <xdr:row>112</xdr:row>
      <xdr:rowOff>0</xdr:rowOff>
    </xdr:to>
    <xdr:pic>
      <xdr:nvPicPr>
        <xdr:cNvPr id="7" name="图片 6"/>
        <xdr:cNvPicPr>
          <a:picLocks noChangeAspect="1"/>
        </xdr:cNvPicPr>
      </xdr:nvPicPr>
      <xdr:blipFill>
        <a:blip r:embed="rId6"/>
        <a:stretch>
          <a:fillRect/>
        </a:stretch>
      </xdr:blipFill>
      <xdr:spPr>
        <a:xfrm>
          <a:off x="685800" y="20802600"/>
          <a:ext cx="5486400" cy="1600200"/>
        </a:xfrm>
        <a:prstGeom prst="rect">
          <a:avLst/>
        </a:prstGeom>
        <a:noFill/>
        <a:ln w="9525">
          <a:noFill/>
        </a:ln>
      </xdr:spPr>
    </xdr:pic>
    <xdr:clientData/>
  </xdr:twoCellAnchor>
  <xdr:twoCellAnchor editAs="oneCell">
    <xdr:from>
      <xdr:col>1</xdr:col>
      <xdr:colOff>0</xdr:colOff>
      <xdr:row>114</xdr:row>
      <xdr:rowOff>0</xdr:rowOff>
    </xdr:from>
    <xdr:to>
      <xdr:col>9</xdr:col>
      <xdr:colOff>48260</xdr:colOff>
      <xdr:row>120</xdr:row>
      <xdr:rowOff>177165</xdr:rowOff>
    </xdr:to>
    <xdr:pic>
      <xdr:nvPicPr>
        <xdr:cNvPr id="8" name="图片 7"/>
        <xdr:cNvPicPr>
          <a:picLocks noChangeAspect="1"/>
        </xdr:cNvPicPr>
      </xdr:nvPicPr>
      <xdr:blipFill>
        <a:blip r:embed="rId7"/>
        <a:stretch>
          <a:fillRect/>
        </a:stretch>
      </xdr:blipFill>
      <xdr:spPr>
        <a:xfrm>
          <a:off x="685800" y="22802850"/>
          <a:ext cx="5534660" cy="1377315"/>
        </a:xfrm>
        <a:prstGeom prst="rect">
          <a:avLst/>
        </a:prstGeom>
        <a:noFill/>
        <a:ln w="9525">
          <a:noFill/>
        </a:ln>
      </xdr:spPr>
    </xdr:pic>
    <xdr:clientData/>
  </xdr:twoCellAnchor>
  <xdr:twoCellAnchor editAs="oneCell">
    <xdr:from>
      <xdr:col>1</xdr:col>
      <xdr:colOff>0</xdr:colOff>
      <xdr:row>124</xdr:row>
      <xdr:rowOff>0</xdr:rowOff>
    </xdr:from>
    <xdr:to>
      <xdr:col>8</xdr:col>
      <xdr:colOff>114300</xdr:colOff>
      <xdr:row>130</xdr:row>
      <xdr:rowOff>114300</xdr:rowOff>
    </xdr:to>
    <xdr:pic>
      <xdr:nvPicPr>
        <xdr:cNvPr id="9" name="图片 8"/>
        <xdr:cNvPicPr>
          <a:picLocks noChangeAspect="1"/>
        </xdr:cNvPicPr>
      </xdr:nvPicPr>
      <xdr:blipFill>
        <a:blip r:embed="rId8"/>
        <a:stretch>
          <a:fillRect/>
        </a:stretch>
      </xdr:blipFill>
      <xdr:spPr>
        <a:xfrm>
          <a:off x="685800" y="24803100"/>
          <a:ext cx="4914900" cy="1314450"/>
        </a:xfrm>
        <a:prstGeom prst="rect">
          <a:avLst/>
        </a:prstGeom>
        <a:noFill/>
        <a:ln w="9525">
          <a:noFill/>
        </a:ln>
      </xdr:spPr>
    </xdr:pic>
    <xdr:clientData/>
  </xdr:twoCellAnchor>
  <xdr:twoCellAnchor editAs="oneCell">
    <xdr:from>
      <xdr:col>1</xdr:col>
      <xdr:colOff>0</xdr:colOff>
      <xdr:row>133</xdr:row>
      <xdr:rowOff>0</xdr:rowOff>
    </xdr:from>
    <xdr:to>
      <xdr:col>8</xdr:col>
      <xdr:colOff>9525</xdr:colOff>
      <xdr:row>140</xdr:row>
      <xdr:rowOff>28575</xdr:rowOff>
    </xdr:to>
    <xdr:pic>
      <xdr:nvPicPr>
        <xdr:cNvPr id="10" name="图片 9"/>
        <xdr:cNvPicPr>
          <a:picLocks noChangeAspect="1"/>
        </xdr:cNvPicPr>
      </xdr:nvPicPr>
      <xdr:blipFill>
        <a:blip r:embed="rId9"/>
        <a:stretch>
          <a:fillRect/>
        </a:stretch>
      </xdr:blipFill>
      <xdr:spPr>
        <a:xfrm>
          <a:off x="685800" y="26603325"/>
          <a:ext cx="4810125" cy="1428750"/>
        </a:xfrm>
        <a:prstGeom prst="rect">
          <a:avLst/>
        </a:prstGeom>
        <a:noFill/>
        <a:ln w="9525">
          <a:noFill/>
        </a:ln>
      </xdr:spPr>
    </xdr:pic>
    <xdr:clientData/>
  </xdr:twoCellAnchor>
  <xdr:twoCellAnchor editAs="oneCell">
    <xdr:from>
      <xdr:col>1</xdr:col>
      <xdr:colOff>0</xdr:colOff>
      <xdr:row>143</xdr:row>
      <xdr:rowOff>0</xdr:rowOff>
    </xdr:from>
    <xdr:to>
      <xdr:col>8</xdr:col>
      <xdr:colOff>657860</xdr:colOff>
      <xdr:row>148</xdr:row>
      <xdr:rowOff>109220</xdr:rowOff>
    </xdr:to>
    <xdr:pic>
      <xdr:nvPicPr>
        <xdr:cNvPr id="11" name="图片 10"/>
        <xdr:cNvPicPr>
          <a:picLocks noChangeAspect="1"/>
        </xdr:cNvPicPr>
      </xdr:nvPicPr>
      <xdr:blipFill>
        <a:blip r:embed="rId10"/>
        <a:stretch>
          <a:fillRect/>
        </a:stretch>
      </xdr:blipFill>
      <xdr:spPr>
        <a:xfrm>
          <a:off x="685800" y="28603575"/>
          <a:ext cx="5458460" cy="1109345"/>
        </a:xfrm>
        <a:prstGeom prst="rect">
          <a:avLst/>
        </a:prstGeom>
        <a:noFill/>
        <a:ln w="9525">
          <a:noFill/>
        </a:ln>
      </xdr:spPr>
    </xdr:pic>
    <xdr:clientData/>
  </xdr:twoCellAnchor>
  <xdr:twoCellAnchor editAs="oneCell">
    <xdr:from>
      <xdr:col>1</xdr:col>
      <xdr:colOff>0</xdr:colOff>
      <xdr:row>152</xdr:row>
      <xdr:rowOff>0</xdr:rowOff>
    </xdr:from>
    <xdr:to>
      <xdr:col>9</xdr:col>
      <xdr:colOff>95250</xdr:colOff>
      <xdr:row>159</xdr:row>
      <xdr:rowOff>95250</xdr:rowOff>
    </xdr:to>
    <xdr:pic>
      <xdr:nvPicPr>
        <xdr:cNvPr id="12" name="图片 11"/>
        <xdr:cNvPicPr>
          <a:picLocks noChangeAspect="1"/>
        </xdr:cNvPicPr>
      </xdr:nvPicPr>
      <xdr:blipFill>
        <a:blip r:embed="rId11"/>
        <a:stretch>
          <a:fillRect/>
        </a:stretch>
      </xdr:blipFill>
      <xdr:spPr>
        <a:xfrm>
          <a:off x="685800" y="30403800"/>
          <a:ext cx="5581650" cy="1495425"/>
        </a:xfrm>
        <a:prstGeom prst="rect">
          <a:avLst/>
        </a:prstGeom>
        <a:noFill/>
        <a:ln w="9525">
          <a:noFill/>
        </a:ln>
      </xdr:spPr>
    </xdr:pic>
    <xdr:clientData/>
  </xdr:twoCellAnchor>
  <xdr:twoCellAnchor editAs="oneCell">
    <xdr:from>
      <xdr:col>1</xdr:col>
      <xdr:colOff>0</xdr:colOff>
      <xdr:row>163</xdr:row>
      <xdr:rowOff>0</xdr:rowOff>
    </xdr:from>
    <xdr:to>
      <xdr:col>8</xdr:col>
      <xdr:colOff>161925</xdr:colOff>
      <xdr:row>170</xdr:row>
      <xdr:rowOff>114300</xdr:rowOff>
    </xdr:to>
    <xdr:pic>
      <xdr:nvPicPr>
        <xdr:cNvPr id="13" name="图片 12"/>
        <xdr:cNvPicPr>
          <a:picLocks noChangeAspect="1"/>
        </xdr:cNvPicPr>
      </xdr:nvPicPr>
      <xdr:blipFill>
        <a:blip r:embed="rId12"/>
        <a:stretch>
          <a:fillRect/>
        </a:stretch>
      </xdr:blipFill>
      <xdr:spPr>
        <a:xfrm>
          <a:off x="685800" y="32604075"/>
          <a:ext cx="4962525" cy="1514475"/>
        </a:xfrm>
        <a:prstGeom prst="rect">
          <a:avLst/>
        </a:prstGeom>
        <a:noFill/>
        <a:ln w="9525">
          <a:noFill/>
        </a:ln>
      </xdr:spPr>
    </xdr:pic>
    <xdr:clientData/>
  </xdr:twoCellAnchor>
  <xdr:twoCellAnchor editAs="oneCell">
    <xdr:from>
      <xdr:col>1</xdr:col>
      <xdr:colOff>0</xdr:colOff>
      <xdr:row>175</xdr:row>
      <xdr:rowOff>0</xdr:rowOff>
    </xdr:from>
    <xdr:to>
      <xdr:col>8</xdr:col>
      <xdr:colOff>171450</xdr:colOff>
      <xdr:row>181</xdr:row>
      <xdr:rowOff>19050</xdr:rowOff>
    </xdr:to>
    <xdr:pic>
      <xdr:nvPicPr>
        <xdr:cNvPr id="14" name="图片 13"/>
        <xdr:cNvPicPr>
          <a:picLocks noChangeAspect="1"/>
        </xdr:cNvPicPr>
      </xdr:nvPicPr>
      <xdr:blipFill>
        <a:blip r:embed="rId13"/>
        <a:stretch>
          <a:fillRect/>
        </a:stretch>
      </xdr:blipFill>
      <xdr:spPr>
        <a:xfrm>
          <a:off x="685800" y="35004375"/>
          <a:ext cx="4972050" cy="1219200"/>
        </a:xfrm>
        <a:prstGeom prst="rect">
          <a:avLst/>
        </a:prstGeom>
        <a:noFill/>
        <a:ln w="9525">
          <a:noFill/>
        </a:ln>
      </xdr:spPr>
    </xdr:pic>
    <xdr:clientData/>
  </xdr:twoCellAnchor>
  <xdr:twoCellAnchor editAs="oneCell">
    <xdr:from>
      <xdr:col>1</xdr:col>
      <xdr:colOff>0</xdr:colOff>
      <xdr:row>184</xdr:row>
      <xdr:rowOff>0</xdr:rowOff>
    </xdr:from>
    <xdr:to>
      <xdr:col>9</xdr:col>
      <xdr:colOff>95250</xdr:colOff>
      <xdr:row>190</xdr:row>
      <xdr:rowOff>46355</xdr:rowOff>
    </xdr:to>
    <xdr:pic>
      <xdr:nvPicPr>
        <xdr:cNvPr id="15" name="图片 14"/>
        <xdr:cNvPicPr>
          <a:picLocks noChangeAspect="1"/>
        </xdr:cNvPicPr>
      </xdr:nvPicPr>
      <xdr:blipFill>
        <a:blip r:embed="rId14"/>
        <a:stretch>
          <a:fillRect/>
        </a:stretch>
      </xdr:blipFill>
      <xdr:spPr>
        <a:xfrm>
          <a:off x="685800" y="36804600"/>
          <a:ext cx="5581650" cy="1246505"/>
        </a:xfrm>
        <a:prstGeom prst="rect">
          <a:avLst/>
        </a:prstGeom>
        <a:noFill/>
        <a:ln w="9525">
          <a:noFill/>
        </a:ln>
      </xdr:spPr>
    </xdr:pic>
    <xdr:clientData/>
  </xdr:twoCellAnchor>
  <xdr:twoCellAnchor editAs="oneCell">
    <xdr:from>
      <xdr:col>1</xdr:col>
      <xdr:colOff>0</xdr:colOff>
      <xdr:row>195</xdr:row>
      <xdr:rowOff>0</xdr:rowOff>
    </xdr:from>
    <xdr:to>
      <xdr:col>9</xdr:col>
      <xdr:colOff>314325</xdr:colOff>
      <xdr:row>200</xdr:row>
      <xdr:rowOff>104775</xdr:rowOff>
    </xdr:to>
    <xdr:pic>
      <xdr:nvPicPr>
        <xdr:cNvPr id="16" name="图片 15"/>
        <xdr:cNvPicPr>
          <a:picLocks noChangeAspect="1"/>
        </xdr:cNvPicPr>
      </xdr:nvPicPr>
      <xdr:blipFill>
        <a:blip r:embed="rId15"/>
        <a:stretch>
          <a:fillRect/>
        </a:stretch>
      </xdr:blipFill>
      <xdr:spPr>
        <a:xfrm>
          <a:off x="685800" y="39004875"/>
          <a:ext cx="5800725" cy="1104900"/>
        </a:xfrm>
        <a:prstGeom prst="rect">
          <a:avLst/>
        </a:prstGeom>
        <a:noFill/>
        <a:ln w="9525">
          <a:noFill/>
        </a:ln>
      </xdr:spPr>
    </xdr:pic>
    <xdr:clientData/>
  </xdr:twoCellAnchor>
  <xdr:twoCellAnchor editAs="oneCell">
    <xdr:from>
      <xdr:col>1</xdr:col>
      <xdr:colOff>0</xdr:colOff>
      <xdr:row>204</xdr:row>
      <xdr:rowOff>0</xdr:rowOff>
    </xdr:from>
    <xdr:to>
      <xdr:col>8</xdr:col>
      <xdr:colOff>257175</xdr:colOff>
      <xdr:row>211</xdr:row>
      <xdr:rowOff>28575</xdr:rowOff>
    </xdr:to>
    <xdr:pic>
      <xdr:nvPicPr>
        <xdr:cNvPr id="17" name="图片 16"/>
        <xdr:cNvPicPr>
          <a:picLocks noChangeAspect="1"/>
        </xdr:cNvPicPr>
      </xdr:nvPicPr>
      <xdr:blipFill>
        <a:blip r:embed="rId16"/>
        <a:stretch>
          <a:fillRect/>
        </a:stretch>
      </xdr:blipFill>
      <xdr:spPr>
        <a:xfrm>
          <a:off x="685800" y="40805100"/>
          <a:ext cx="5057775" cy="1428750"/>
        </a:xfrm>
        <a:prstGeom prst="rect">
          <a:avLst/>
        </a:prstGeom>
        <a:noFill/>
        <a:ln w="9525">
          <a:noFill/>
        </a:ln>
      </xdr:spPr>
    </xdr:pic>
    <xdr:clientData/>
  </xdr:twoCellAnchor>
  <xdr:twoCellAnchor editAs="oneCell">
    <xdr:from>
      <xdr:col>1</xdr:col>
      <xdr:colOff>28575</xdr:colOff>
      <xdr:row>75</xdr:row>
      <xdr:rowOff>0</xdr:rowOff>
    </xdr:from>
    <xdr:to>
      <xdr:col>7</xdr:col>
      <xdr:colOff>400050</xdr:colOff>
      <xdr:row>81</xdr:row>
      <xdr:rowOff>171450</xdr:rowOff>
    </xdr:to>
    <xdr:pic>
      <xdr:nvPicPr>
        <xdr:cNvPr id="18" name="图片 17"/>
        <xdr:cNvPicPr>
          <a:picLocks noChangeAspect="1"/>
        </xdr:cNvPicPr>
      </xdr:nvPicPr>
      <xdr:blipFill>
        <a:blip r:embed="rId17"/>
        <a:stretch>
          <a:fillRect/>
        </a:stretch>
      </xdr:blipFill>
      <xdr:spPr>
        <a:xfrm>
          <a:off x="714375" y="15001875"/>
          <a:ext cx="4486275" cy="1371600"/>
        </a:xfrm>
        <a:prstGeom prst="rect">
          <a:avLst/>
        </a:prstGeom>
        <a:noFill/>
        <a:ln w="9525">
          <a:noFill/>
        </a:ln>
      </xdr:spPr>
    </xdr:pic>
    <xdr:clientData/>
  </xdr:twoCellAnchor>
  <xdr:twoCellAnchor editAs="oneCell">
    <xdr:from>
      <xdr:col>1</xdr:col>
      <xdr:colOff>0</xdr:colOff>
      <xdr:row>2</xdr:row>
      <xdr:rowOff>0</xdr:rowOff>
    </xdr:from>
    <xdr:to>
      <xdr:col>8</xdr:col>
      <xdr:colOff>114300</xdr:colOff>
      <xdr:row>7</xdr:row>
      <xdr:rowOff>120650</xdr:rowOff>
    </xdr:to>
    <xdr:pic>
      <xdr:nvPicPr>
        <xdr:cNvPr id="19" name="图片 18"/>
        <xdr:cNvPicPr>
          <a:picLocks noChangeAspect="1"/>
        </xdr:cNvPicPr>
      </xdr:nvPicPr>
      <xdr:blipFill>
        <a:blip r:embed="rId18"/>
        <a:stretch>
          <a:fillRect/>
        </a:stretch>
      </xdr:blipFill>
      <xdr:spPr>
        <a:xfrm>
          <a:off x="685800" y="400050"/>
          <a:ext cx="4914900" cy="1120775"/>
        </a:xfrm>
        <a:prstGeom prst="rect">
          <a:avLst/>
        </a:prstGeom>
        <a:noFill/>
        <a:ln w="9525">
          <a:noFill/>
        </a:ln>
      </xdr:spPr>
    </xdr:pic>
    <xdr:clientData/>
  </xdr:twoCellAnchor>
  <xdr:twoCellAnchor editAs="oneCell">
    <xdr:from>
      <xdr:col>1</xdr:col>
      <xdr:colOff>0</xdr:colOff>
      <xdr:row>84</xdr:row>
      <xdr:rowOff>0</xdr:rowOff>
    </xdr:from>
    <xdr:to>
      <xdr:col>7</xdr:col>
      <xdr:colOff>304800</xdr:colOff>
      <xdr:row>90</xdr:row>
      <xdr:rowOff>161925</xdr:rowOff>
    </xdr:to>
    <xdr:pic>
      <xdr:nvPicPr>
        <xdr:cNvPr id="20" name="图片 19"/>
        <xdr:cNvPicPr>
          <a:picLocks noChangeAspect="1"/>
        </xdr:cNvPicPr>
      </xdr:nvPicPr>
      <xdr:blipFill>
        <a:blip r:embed="rId19"/>
        <a:stretch>
          <a:fillRect/>
        </a:stretch>
      </xdr:blipFill>
      <xdr:spPr>
        <a:xfrm>
          <a:off x="685800" y="16802100"/>
          <a:ext cx="4419600" cy="136207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92710</xdr:colOff>
      <xdr:row>5</xdr:row>
      <xdr:rowOff>40640</xdr:rowOff>
    </xdr:from>
    <xdr:to>
      <xdr:col>2</xdr:col>
      <xdr:colOff>1226185</xdr:colOff>
      <xdr:row>5</xdr:row>
      <xdr:rowOff>878840</xdr:rowOff>
    </xdr:to>
    <xdr:pic>
      <xdr:nvPicPr>
        <xdr:cNvPr id="2" name="图片 1"/>
        <xdr:cNvPicPr>
          <a:picLocks noChangeAspect="1"/>
        </xdr:cNvPicPr>
      </xdr:nvPicPr>
      <xdr:blipFill>
        <a:blip r:embed="rId1">
          <a:clrChange>
            <a:clrFrom>
              <a:srgbClr val="FFFFFF">
                <a:alpha val="100000"/>
              </a:srgbClr>
            </a:clrFrom>
            <a:clrTo>
              <a:srgbClr val="FFFFFF">
                <a:alpha val="100000"/>
                <a:alpha val="0"/>
              </a:srgbClr>
            </a:clrTo>
          </a:clrChange>
        </a:blip>
        <a:stretch>
          <a:fillRect/>
        </a:stretch>
      </xdr:blipFill>
      <xdr:spPr>
        <a:xfrm>
          <a:off x="1288415" y="1332230"/>
          <a:ext cx="1133475" cy="838200"/>
        </a:xfrm>
        <a:prstGeom prst="rect">
          <a:avLst/>
        </a:prstGeom>
        <a:noFill/>
        <a:ln w="9525">
          <a:noFill/>
        </a:ln>
      </xdr:spPr>
    </xdr:pic>
    <xdr:clientData/>
  </xdr:twoCellAnchor>
  <xdr:twoCellAnchor editAs="oneCell">
    <xdr:from>
      <xdr:col>2</xdr:col>
      <xdr:colOff>93980</xdr:colOff>
      <xdr:row>6</xdr:row>
      <xdr:rowOff>65405</xdr:rowOff>
    </xdr:from>
    <xdr:to>
      <xdr:col>2</xdr:col>
      <xdr:colOff>1217930</xdr:colOff>
      <xdr:row>6</xdr:row>
      <xdr:rowOff>884555</xdr:rowOff>
    </xdr:to>
    <xdr:pic>
      <xdr:nvPicPr>
        <xdr:cNvPr id="3" name="图片 2"/>
        <xdr:cNvPicPr>
          <a:picLocks noChangeAspect="1"/>
        </xdr:cNvPicPr>
      </xdr:nvPicPr>
      <xdr:blipFill>
        <a:blip r:embed="rId2">
          <a:clrChange>
            <a:clrFrom>
              <a:srgbClr val="FFFFFF">
                <a:alpha val="100000"/>
              </a:srgbClr>
            </a:clrFrom>
            <a:clrTo>
              <a:srgbClr val="FFFFFF">
                <a:alpha val="100000"/>
                <a:alpha val="0"/>
              </a:srgbClr>
            </a:clrTo>
          </a:clrChange>
        </a:blip>
        <a:stretch>
          <a:fillRect/>
        </a:stretch>
      </xdr:blipFill>
      <xdr:spPr>
        <a:xfrm>
          <a:off x="1289685" y="2245995"/>
          <a:ext cx="1123950" cy="819150"/>
        </a:xfrm>
        <a:prstGeom prst="rect">
          <a:avLst/>
        </a:prstGeom>
        <a:noFill/>
        <a:ln w="9525">
          <a:noFill/>
        </a:ln>
      </xdr:spPr>
    </xdr:pic>
    <xdr:clientData/>
  </xdr:twoCellAnchor>
  <xdr:twoCellAnchor editAs="oneCell">
    <xdr:from>
      <xdr:col>2</xdr:col>
      <xdr:colOff>83185</xdr:colOff>
      <xdr:row>7</xdr:row>
      <xdr:rowOff>50165</xdr:rowOff>
    </xdr:from>
    <xdr:to>
      <xdr:col>2</xdr:col>
      <xdr:colOff>1207135</xdr:colOff>
      <xdr:row>7</xdr:row>
      <xdr:rowOff>869315</xdr:rowOff>
    </xdr:to>
    <xdr:pic>
      <xdr:nvPicPr>
        <xdr:cNvPr id="4" name="图片 3"/>
        <xdr:cNvPicPr>
          <a:picLocks noChangeAspect="1"/>
        </xdr:cNvPicPr>
      </xdr:nvPicPr>
      <xdr:blipFill>
        <a:blip r:embed="rId3">
          <a:clrChange>
            <a:clrFrom>
              <a:srgbClr val="FFFFFF">
                <a:alpha val="100000"/>
              </a:srgbClr>
            </a:clrFrom>
            <a:clrTo>
              <a:srgbClr val="FFFFFF">
                <a:alpha val="100000"/>
                <a:alpha val="0"/>
              </a:srgbClr>
            </a:clrTo>
          </a:clrChange>
        </a:blip>
        <a:stretch>
          <a:fillRect/>
        </a:stretch>
      </xdr:blipFill>
      <xdr:spPr>
        <a:xfrm>
          <a:off x="1278890" y="3119755"/>
          <a:ext cx="1123950" cy="819150"/>
        </a:xfrm>
        <a:prstGeom prst="rect">
          <a:avLst/>
        </a:prstGeom>
        <a:noFill/>
        <a:ln w="9525">
          <a:noFill/>
        </a:ln>
      </xdr:spPr>
    </xdr:pic>
    <xdr:clientData/>
  </xdr:twoCellAnchor>
  <xdr:twoCellAnchor editAs="oneCell">
    <xdr:from>
      <xdr:col>2</xdr:col>
      <xdr:colOff>104775</xdr:colOff>
      <xdr:row>8</xdr:row>
      <xdr:rowOff>80645</xdr:rowOff>
    </xdr:from>
    <xdr:to>
      <xdr:col>2</xdr:col>
      <xdr:colOff>1190625</xdr:colOff>
      <xdr:row>8</xdr:row>
      <xdr:rowOff>823595</xdr:rowOff>
    </xdr:to>
    <xdr:pic>
      <xdr:nvPicPr>
        <xdr:cNvPr id="5" name="图片 4"/>
        <xdr:cNvPicPr>
          <a:picLocks noChangeAspect="1"/>
        </xdr:cNvPicPr>
      </xdr:nvPicPr>
      <xdr:blipFill>
        <a:blip r:embed="rId4">
          <a:clrChange>
            <a:clrFrom>
              <a:srgbClr val="FFFFFF">
                <a:alpha val="100000"/>
              </a:srgbClr>
            </a:clrFrom>
            <a:clrTo>
              <a:srgbClr val="FFFFFF">
                <a:alpha val="100000"/>
                <a:alpha val="0"/>
              </a:srgbClr>
            </a:clrTo>
          </a:clrChange>
        </a:blip>
        <a:stretch>
          <a:fillRect/>
        </a:stretch>
      </xdr:blipFill>
      <xdr:spPr>
        <a:xfrm>
          <a:off x="1300480" y="4039235"/>
          <a:ext cx="1085850" cy="74295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10</xdr:row>
      <xdr:rowOff>0</xdr:rowOff>
    </xdr:from>
    <xdr:to>
      <xdr:col>9</xdr:col>
      <xdr:colOff>628650</xdr:colOff>
      <xdr:row>16</xdr:row>
      <xdr:rowOff>142875</xdr:rowOff>
    </xdr:to>
    <xdr:pic>
      <xdr:nvPicPr>
        <xdr:cNvPr id="2" name="图片 1"/>
        <xdr:cNvPicPr>
          <a:picLocks noChangeAspect="1"/>
        </xdr:cNvPicPr>
      </xdr:nvPicPr>
      <xdr:blipFill>
        <a:blip r:embed="rId1"/>
        <a:stretch>
          <a:fillRect/>
        </a:stretch>
      </xdr:blipFill>
      <xdr:spPr>
        <a:xfrm>
          <a:off x="685800" y="2000250"/>
          <a:ext cx="6115050" cy="1343025"/>
        </a:xfrm>
        <a:prstGeom prst="rect">
          <a:avLst/>
        </a:prstGeom>
        <a:noFill/>
        <a:ln w="9525">
          <a:noFill/>
        </a:ln>
      </xdr:spPr>
    </xdr:pic>
    <xdr:clientData/>
  </xdr:twoCellAnchor>
  <xdr:twoCellAnchor editAs="oneCell">
    <xdr:from>
      <xdr:col>1</xdr:col>
      <xdr:colOff>0</xdr:colOff>
      <xdr:row>30</xdr:row>
      <xdr:rowOff>0</xdr:rowOff>
    </xdr:from>
    <xdr:to>
      <xdr:col>8</xdr:col>
      <xdr:colOff>228600</xdr:colOff>
      <xdr:row>36</xdr:row>
      <xdr:rowOff>161925</xdr:rowOff>
    </xdr:to>
    <xdr:pic>
      <xdr:nvPicPr>
        <xdr:cNvPr id="3" name="图片 2"/>
        <xdr:cNvPicPr>
          <a:picLocks noChangeAspect="1"/>
        </xdr:cNvPicPr>
      </xdr:nvPicPr>
      <xdr:blipFill>
        <a:blip r:embed="rId2"/>
        <a:stretch>
          <a:fillRect/>
        </a:stretch>
      </xdr:blipFill>
      <xdr:spPr>
        <a:xfrm>
          <a:off x="685800" y="6000750"/>
          <a:ext cx="5029200" cy="1362075"/>
        </a:xfrm>
        <a:prstGeom prst="rect">
          <a:avLst/>
        </a:prstGeom>
        <a:noFill/>
        <a:ln w="9525">
          <a:noFill/>
        </a:ln>
      </xdr:spPr>
    </xdr:pic>
    <xdr:clientData/>
  </xdr:twoCellAnchor>
  <xdr:twoCellAnchor editAs="oneCell">
    <xdr:from>
      <xdr:col>1</xdr:col>
      <xdr:colOff>0</xdr:colOff>
      <xdr:row>51</xdr:row>
      <xdr:rowOff>0</xdr:rowOff>
    </xdr:from>
    <xdr:to>
      <xdr:col>8</xdr:col>
      <xdr:colOff>28575</xdr:colOff>
      <xdr:row>57</xdr:row>
      <xdr:rowOff>0</xdr:rowOff>
    </xdr:to>
    <xdr:pic>
      <xdr:nvPicPr>
        <xdr:cNvPr id="4" name="图片 3"/>
        <xdr:cNvPicPr>
          <a:picLocks noChangeAspect="1"/>
        </xdr:cNvPicPr>
      </xdr:nvPicPr>
      <xdr:blipFill>
        <a:blip r:embed="rId3"/>
        <a:stretch>
          <a:fillRect/>
        </a:stretch>
      </xdr:blipFill>
      <xdr:spPr>
        <a:xfrm>
          <a:off x="685800" y="10201275"/>
          <a:ext cx="4829175" cy="1200150"/>
        </a:xfrm>
        <a:prstGeom prst="rect">
          <a:avLst/>
        </a:prstGeom>
        <a:noFill/>
        <a:ln w="9525">
          <a:noFill/>
        </a:ln>
      </xdr:spPr>
    </xdr:pic>
    <xdr:clientData/>
  </xdr:twoCellAnchor>
  <xdr:twoCellAnchor editAs="oneCell">
    <xdr:from>
      <xdr:col>1</xdr:col>
      <xdr:colOff>0</xdr:colOff>
      <xdr:row>73</xdr:row>
      <xdr:rowOff>0</xdr:rowOff>
    </xdr:from>
    <xdr:to>
      <xdr:col>10</xdr:col>
      <xdr:colOff>323850</xdr:colOff>
      <xdr:row>83</xdr:row>
      <xdr:rowOff>57150</xdr:rowOff>
    </xdr:to>
    <xdr:pic>
      <xdr:nvPicPr>
        <xdr:cNvPr id="5" name="图片 4"/>
        <xdr:cNvPicPr>
          <a:picLocks noChangeAspect="1"/>
        </xdr:cNvPicPr>
      </xdr:nvPicPr>
      <xdr:blipFill>
        <a:blip r:embed="rId4"/>
        <a:stretch>
          <a:fillRect/>
        </a:stretch>
      </xdr:blipFill>
      <xdr:spPr>
        <a:xfrm>
          <a:off x="685800" y="14601825"/>
          <a:ext cx="6496050" cy="2057400"/>
        </a:xfrm>
        <a:prstGeom prst="rect">
          <a:avLst/>
        </a:prstGeom>
        <a:noFill/>
        <a:ln w="9525">
          <a:noFill/>
        </a:ln>
      </xdr:spPr>
    </xdr:pic>
    <xdr:clientData/>
  </xdr:twoCellAnchor>
  <xdr:twoCellAnchor editAs="oneCell">
    <xdr:from>
      <xdr:col>1</xdr:col>
      <xdr:colOff>0</xdr:colOff>
      <xdr:row>85</xdr:row>
      <xdr:rowOff>0</xdr:rowOff>
    </xdr:from>
    <xdr:to>
      <xdr:col>10</xdr:col>
      <xdr:colOff>323850</xdr:colOff>
      <xdr:row>93</xdr:row>
      <xdr:rowOff>38100</xdr:rowOff>
    </xdr:to>
    <xdr:pic>
      <xdr:nvPicPr>
        <xdr:cNvPr id="6" name="图片 5"/>
        <xdr:cNvPicPr>
          <a:picLocks noChangeAspect="1"/>
        </xdr:cNvPicPr>
      </xdr:nvPicPr>
      <xdr:blipFill>
        <a:blip r:embed="rId5"/>
        <a:stretch>
          <a:fillRect/>
        </a:stretch>
      </xdr:blipFill>
      <xdr:spPr>
        <a:xfrm>
          <a:off x="685800" y="17002125"/>
          <a:ext cx="6496050" cy="163830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1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10.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12.x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13.x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4.x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5.x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6.xml"/></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7.xml"/></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8.xml"/></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9.xml"/></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20.xml"/></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21.xml"/></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22.xml"/></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23.xml"/></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24.xml"/></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5.xml"/></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6.xml"/></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7.xml"/></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8.xml"/></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comments" Target="../comments29.xml"/></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2.xml"/><Relationship Id="rId1" Type="http://schemas.openxmlformats.org/officeDocument/2006/relationships/comments" Target="../comments30.xml"/></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comments" Target="../comments31.xml"/></Relationships>
</file>

<file path=xl/worksheets/_rels/sheet65.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comments" Target="../comments32.xml"/></Relationships>
</file>

<file path=xl/worksheets/_rels/sheet68.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comments" Target="../comments33.xml"/></Relationships>
</file>

<file path=xl/worksheets/_rels/sheet70.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comments" Target="../comments34.xml"/></Relationships>
</file>

<file path=xl/worksheets/_rels/sheet71.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comments" Target="../comments35.xml"/></Relationships>
</file>

<file path=xl/worksheets/_rels/sheet73.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comments" Target="../comments36.xml"/></Relationships>
</file>

<file path=xl/worksheets/_rels/sheet74.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comments" Target="../comments37.xml"/></Relationships>
</file>

<file path=xl/worksheets/_rels/sheet76.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comments" Target="../comments38.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comments" Target="../comments39.xml"/></Relationships>
</file>

<file path=xl/worksheets/_rels/sheet8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comments" Target="../comments40.xml"/></Relationships>
</file>

<file path=xl/worksheets/_rels/sheet83.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comments" Target="../comments41.xml"/></Relationships>
</file>

<file path=xl/worksheets/_rels/sheet86.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comments" Target="../comments42.xml"/></Relationships>
</file>

<file path=xl/worksheets/_rels/sheet88.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comments" Target="../comments4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sheetPr>
  <dimension ref="A1:B11"/>
  <sheetViews>
    <sheetView zoomScaleSheetLayoutView="60" workbookViewId="0">
      <selection activeCell="G21" sqref="G21"/>
    </sheetView>
  </sheetViews>
  <sheetFormatPr defaultColWidth="9" defaultRowHeight="15.75" outlineLevelCol="1"/>
  <cols>
    <col min="1" max="1" width="6.125" style="128" customWidth="1"/>
    <col min="2" max="2" width="101.5" customWidth="1"/>
    <col min="3" max="3" width="9" hidden="1" customWidth="1"/>
    <col min="4" max="4" width="15.25" customWidth="1"/>
  </cols>
  <sheetData>
    <row r="1" ht="34.5" customHeight="1" spans="2:2">
      <c r="B1" s="555" t="s">
        <v>0</v>
      </c>
    </row>
    <row r="2" ht="15" customHeight="1" spans="1:2">
      <c r="A2" s="128">
        <v>1</v>
      </c>
      <c r="B2" s="556" t="s">
        <v>1</v>
      </c>
    </row>
    <row r="3" ht="15" customHeight="1" spans="1:2">
      <c r="A3" s="128">
        <v>2</v>
      </c>
      <c r="B3" s="556" t="s">
        <v>2</v>
      </c>
    </row>
    <row r="4" spans="1:2">
      <c r="A4" s="128">
        <v>3</v>
      </c>
      <c r="B4" s="556" t="s">
        <v>3</v>
      </c>
    </row>
    <row r="5" spans="1:2">
      <c r="A5" s="128">
        <v>4</v>
      </c>
      <c r="B5" s="556" t="s">
        <v>4</v>
      </c>
    </row>
    <row r="6" spans="1:2">
      <c r="A6" s="128">
        <v>5</v>
      </c>
      <c r="B6" s="556" t="s">
        <v>5</v>
      </c>
    </row>
    <row r="7" spans="1:2">
      <c r="A7" s="128">
        <v>6</v>
      </c>
      <c r="B7" t="s">
        <v>6</v>
      </c>
    </row>
    <row r="8" spans="1:2">
      <c r="A8" s="128">
        <v>7</v>
      </c>
      <c r="B8" t="s">
        <v>7</v>
      </c>
    </row>
    <row r="9" spans="1:2">
      <c r="A9" s="128">
        <v>8</v>
      </c>
      <c r="B9" s="556" t="s">
        <v>8</v>
      </c>
    </row>
    <row r="10" spans="1:2">
      <c r="A10" s="128">
        <v>9</v>
      </c>
      <c r="B10" t="s">
        <v>9</v>
      </c>
    </row>
    <row r="11" ht="19.5" customHeight="1" spans="1:2">
      <c r="A11" s="128">
        <v>10</v>
      </c>
      <c r="B11" s="557" t="s">
        <v>10</v>
      </c>
    </row>
  </sheetData>
  <pageMargins left="0.75" right="0.75" top="1" bottom="1" header="0.5" footer="0.5"/>
  <pageSetup paperSize="9" orientation="portrait" horizont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view="pageBreakPreview" zoomScale="90" zoomScaleNormal="100" workbookViewId="0">
      <selection activeCell="L29" sqref="L29"/>
    </sheetView>
  </sheetViews>
  <sheetFormatPr defaultColWidth="9" defaultRowHeight="15.75" customHeight="1"/>
  <cols>
    <col min="1" max="1" width="5.375" style="13" customWidth="1"/>
    <col min="2" max="2" width="16.5" style="13" customWidth="1"/>
    <col min="3" max="3" width="14.875" style="13" customWidth="1"/>
    <col min="4" max="4" width="6.5" style="13" customWidth="1"/>
    <col min="5" max="5" width="11.25" style="13" customWidth="1"/>
    <col min="6" max="6" width="12.25" style="13" customWidth="1"/>
    <col min="7" max="7" width="13.375" style="13"/>
    <col min="8" max="8" width="12.375" style="13" customWidth="1"/>
    <col min="9" max="9" width="10.125" style="13" customWidth="1"/>
    <col min="10" max="10" width="8.75" style="13" customWidth="1"/>
    <col min="11" max="16384" width="9" style="13"/>
  </cols>
  <sheetData>
    <row r="1" s="11" customFormat="1" ht="30" customHeight="1" spans="1:11">
      <c r="A1" s="14" t="s">
        <v>214</v>
      </c>
      <c r="B1" s="15"/>
      <c r="C1" s="15"/>
      <c r="D1" s="15"/>
      <c r="E1" s="15"/>
      <c r="F1" s="15"/>
      <c r="G1" s="15"/>
      <c r="H1" s="15"/>
      <c r="I1" s="15"/>
      <c r="J1" s="15"/>
      <c r="K1" s="15"/>
    </row>
    <row r="2" ht="14.1" customHeight="1" spans="1:11">
      <c r="A2" s="16" t="str">
        <f>基础信息!A1</f>
        <v>评估基准日：2021年6月30日</v>
      </c>
      <c r="B2" s="17"/>
      <c r="C2" s="17"/>
      <c r="D2" s="17"/>
      <c r="E2" s="17"/>
      <c r="F2" s="17"/>
      <c r="G2" s="17"/>
      <c r="H2" s="18"/>
      <c r="I2" s="18"/>
      <c r="J2" s="18"/>
      <c r="K2" s="18"/>
    </row>
    <row r="3" ht="14.1" customHeight="1" spans="1:11">
      <c r="A3" s="17"/>
      <c r="B3" s="17"/>
      <c r="C3" s="17"/>
      <c r="D3" s="17"/>
      <c r="E3" s="17"/>
      <c r="F3" s="17"/>
      <c r="G3" s="17"/>
      <c r="H3" s="18"/>
      <c r="I3" s="18"/>
      <c r="J3" s="18"/>
      <c r="K3" s="19" t="s">
        <v>215</v>
      </c>
    </row>
    <row r="4" customHeight="1" spans="1:11">
      <c r="A4" s="115" t="str">
        <f>基础信息!A2</f>
        <v>被评估单位：江苏省糖烟酒总公司</v>
      </c>
      <c r="K4" s="21" t="s">
        <v>119</v>
      </c>
    </row>
    <row r="5" s="12" customFormat="1" customHeight="1" spans="1:11">
      <c r="A5" s="22" t="s">
        <v>120</v>
      </c>
      <c r="B5" s="22" t="s">
        <v>216</v>
      </c>
      <c r="C5" s="22" t="s">
        <v>217</v>
      </c>
      <c r="D5" s="22" t="s">
        <v>193</v>
      </c>
      <c r="E5" s="22" t="s">
        <v>194</v>
      </c>
      <c r="F5" s="22" t="s">
        <v>195</v>
      </c>
      <c r="G5" s="22" t="s">
        <v>86</v>
      </c>
      <c r="H5" s="22" t="s">
        <v>87</v>
      </c>
      <c r="I5" s="22" t="s">
        <v>88</v>
      </c>
      <c r="J5" s="22" t="s">
        <v>218</v>
      </c>
      <c r="K5" s="22" t="s">
        <v>182</v>
      </c>
    </row>
    <row r="6" customHeight="1" spans="1:11">
      <c r="A6" s="24">
        <v>1</v>
      </c>
      <c r="B6" s="447"/>
      <c r="C6" s="448"/>
      <c r="D6" s="448"/>
      <c r="E6" s="448"/>
      <c r="F6" s="448"/>
      <c r="G6" s="28"/>
      <c r="H6" s="448"/>
      <c r="I6" s="448"/>
      <c r="J6" s="448"/>
      <c r="K6" s="29"/>
    </row>
    <row r="7" customHeight="1" spans="1:11">
      <c r="A7" s="24"/>
      <c r="B7" s="405"/>
      <c r="C7" s="448"/>
      <c r="D7" s="448"/>
      <c r="E7" s="448"/>
      <c r="F7" s="448"/>
      <c r="G7" s="449"/>
      <c r="H7" s="448"/>
      <c r="I7" s="448"/>
      <c r="J7" s="448"/>
      <c r="K7" s="29"/>
    </row>
    <row r="8" customHeight="1" spans="1:11">
      <c r="A8" s="24"/>
      <c r="B8" s="405"/>
      <c r="C8" s="448"/>
      <c r="D8" s="448"/>
      <c r="E8" s="448"/>
      <c r="F8" s="448"/>
      <c r="G8" s="449"/>
      <c r="H8" s="448"/>
      <c r="I8" s="448"/>
      <c r="J8" s="448"/>
      <c r="K8" s="29"/>
    </row>
    <row r="9" customHeight="1" spans="1:11">
      <c r="A9" s="24"/>
      <c r="B9" s="405"/>
      <c r="C9" s="448"/>
      <c r="D9" s="448"/>
      <c r="E9" s="448"/>
      <c r="F9" s="448"/>
      <c r="G9" s="449"/>
      <c r="H9" s="448"/>
      <c r="I9" s="448"/>
      <c r="J9" s="448"/>
      <c r="K9" s="29"/>
    </row>
    <row r="10" customHeight="1" spans="1:11">
      <c r="A10" s="24"/>
      <c r="B10" s="448"/>
      <c r="C10" s="448"/>
      <c r="D10" s="448"/>
      <c r="E10" s="448"/>
      <c r="F10" s="448"/>
      <c r="G10" s="449"/>
      <c r="H10" s="448"/>
      <c r="I10" s="448"/>
      <c r="J10" s="448"/>
      <c r="K10" s="29"/>
    </row>
    <row r="11" customHeight="1" spans="1:11">
      <c r="A11" s="24"/>
      <c r="B11" s="448"/>
      <c r="C11" s="448"/>
      <c r="D11" s="448"/>
      <c r="E11" s="448"/>
      <c r="F11" s="448"/>
      <c r="G11" s="449"/>
      <c r="H11" s="448"/>
      <c r="I11" s="448"/>
      <c r="J11" s="448"/>
      <c r="K11" s="29"/>
    </row>
    <row r="12" customHeight="1" spans="1:11">
      <c r="A12" s="24"/>
      <c r="B12" s="450"/>
      <c r="C12" s="450"/>
      <c r="D12" s="450"/>
      <c r="E12" s="450"/>
      <c r="F12" s="450"/>
      <c r="G12" s="449"/>
      <c r="H12" s="450"/>
      <c r="I12" s="450"/>
      <c r="J12" s="450"/>
      <c r="K12" s="29"/>
    </row>
    <row r="13" customHeight="1" spans="1:11">
      <c r="A13" s="24"/>
      <c r="B13" s="25"/>
      <c r="C13" s="25"/>
      <c r="D13" s="24"/>
      <c r="E13" s="28"/>
      <c r="F13" s="211"/>
      <c r="G13" s="451"/>
      <c r="H13" s="451"/>
      <c r="I13" s="451"/>
      <c r="J13" s="28"/>
      <c r="K13" s="29"/>
    </row>
    <row r="14" customHeight="1" spans="1:11">
      <c r="A14" s="24"/>
      <c r="B14" s="25"/>
      <c r="C14" s="25"/>
      <c r="D14" s="24"/>
      <c r="E14" s="28"/>
      <c r="F14" s="211"/>
      <c r="G14" s="451"/>
      <c r="H14" s="451"/>
      <c r="I14" s="451"/>
      <c r="J14" s="28"/>
      <c r="K14" s="29"/>
    </row>
    <row r="15" customHeight="1" spans="1:11">
      <c r="A15" s="24"/>
      <c r="B15" s="25"/>
      <c r="C15" s="25"/>
      <c r="D15" s="24"/>
      <c r="E15" s="28"/>
      <c r="F15" s="211"/>
      <c r="G15" s="451"/>
      <c r="H15" s="451"/>
      <c r="I15" s="451"/>
      <c r="J15" s="28"/>
      <c r="K15" s="29"/>
    </row>
    <row r="16" customHeight="1" spans="1:11">
      <c r="A16" s="24"/>
      <c r="B16" s="25"/>
      <c r="C16" s="25"/>
      <c r="D16" s="24"/>
      <c r="E16" s="28"/>
      <c r="F16" s="211"/>
      <c r="G16" s="451"/>
      <c r="H16" s="451"/>
      <c r="I16" s="451"/>
      <c r="J16" s="28"/>
      <c r="K16" s="29"/>
    </row>
    <row r="17" customHeight="1" spans="1:11">
      <c r="A17" s="24"/>
      <c r="B17" s="25"/>
      <c r="C17" s="25"/>
      <c r="D17" s="24"/>
      <c r="E17" s="28"/>
      <c r="F17" s="211"/>
      <c r="G17" s="451"/>
      <c r="H17" s="451"/>
      <c r="I17" s="451"/>
      <c r="J17" s="28"/>
      <c r="K17" s="29"/>
    </row>
    <row r="18" customHeight="1" spans="1:11">
      <c r="A18" s="24"/>
      <c r="B18" s="25"/>
      <c r="C18" s="25"/>
      <c r="D18" s="24"/>
      <c r="E18" s="28"/>
      <c r="F18" s="211"/>
      <c r="G18" s="451"/>
      <c r="H18" s="451"/>
      <c r="I18" s="451"/>
      <c r="J18" s="28"/>
      <c r="K18" s="29"/>
    </row>
    <row r="19" customHeight="1" spans="1:11">
      <c r="A19" s="24"/>
      <c r="B19" s="25"/>
      <c r="C19" s="25"/>
      <c r="D19" s="24"/>
      <c r="E19" s="28"/>
      <c r="F19" s="211"/>
      <c r="G19" s="451"/>
      <c r="H19" s="451"/>
      <c r="I19" s="451"/>
      <c r="J19" s="28"/>
      <c r="K19" s="29"/>
    </row>
    <row r="20" customHeight="1" spans="1:11">
      <c r="A20" s="24"/>
      <c r="B20" s="25"/>
      <c r="C20" s="25"/>
      <c r="D20" s="24"/>
      <c r="E20" s="28"/>
      <c r="F20" s="211"/>
      <c r="G20" s="451"/>
      <c r="H20" s="451"/>
      <c r="I20" s="451"/>
      <c r="J20" s="28"/>
      <c r="K20" s="29"/>
    </row>
    <row r="21" customHeight="1" spans="1:11">
      <c r="A21" s="24"/>
      <c r="B21" s="25"/>
      <c r="C21" s="25"/>
      <c r="D21" s="24"/>
      <c r="E21" s="28"/>
      <c r="F21" s="211"/>
      <c r="G21" s="451"/>
      <c r="H21" s="451"/>
      <c r="I21" s="451"/>
      <c r="J21" s="28"/>
      <c r="K21" s="29"/>
    </row>
    <row r="22" s="55" customFormat="1" customHeight="1" spans="1:11">
      <c r="A22" s="121" t="s">
        <v>213</v>
      </c>
      <c r="B22" s="122"/>
      <c r="C22" s="54"/>
      <c r="D22" s="54"/>
      <c r="E22" s="124"/>
      <c r="F22" s="54"/>
      <c r="G22" s="124">
        <f>SUM(G6:G21)</f>
        <v>0</v>
      </c>
      <c r="H22" s="124">
        <f>SUM(H6:H21)</f>
        <v>0</v>
      </c>
      <c r="I22" s="124"/>
      <c r="J22" s="124"/>
      <c r="K22" s="54"/>
    </row>
    <row r="23" customHeight="1" spans="1:11">
      <c r="A23" s="32" t="str">
        <f>基础信息!A4</f>
        <v>被评估单位填表人：俞蕊</v>
      </c>
      <c r="B23" s="32"/>
      <c r="C23" s="32"/>
      <c r="D23" s="32"/>
      <c r="G23" s="57" t="str">
        <f>基础信息!A3</f>
        <v>评估人员：李美花、刘婧</v>
      </c>
      <c r="H23" s="57"/>
      <c r="I23" s="57"/>
      <c r="J23" s="57"/>
      <c r="K23" s="57"/>
    </row>
    <row r="24" customHeight="1" spans="1:4">
      <c r="A24" s="35" t="str">
        <f>基础信息!A5</f>
        <v>填表日期：2021年8月27日</v>
      </c>
      <c r="B24" s="36"/>
      <c r="C24" s="36"/>
      <c r="D24" s="36"/>
    </row>
  </sheetData>
  <mergeCells count="5">
    <mergeCell ref="A1:K1"/>
    <mergeCell ref="A2:K2"/>
    <mergeCell ref="A22:B22"/>
    <mergeCell ref="A23:D23"/>
    <mergeCell ref="G23:K23"/>
  </mergeCells>
  <printOptions horizontalCentered="1"/>
  <pageMargins left="0.8" right="0.8" top="0.67" bottom="0.67" header="1.06" footer="0.51"/>
  <pageSetup paperSize="9" fitToHeight="0" orientation="landscape" horizontalDpi="600" verticalDpi="600"/>
  <headerFooter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6"/>
  <sheetViews>
    <sheetView view="pageBreakPreview" zoomScale="90" zoomScaleNormal="100" workbookViewId="0">
      <selection activeCell="B13" sqref="B13"/>
    </sheetView>
  </sheetViews>
  <sheetFormatPr defaultColWidth="9" defaultRowHeight="15.75" customHeight="1" outlineLevelCol="5"/>
  <cols>
    <col min="1" max="1" width="7.5" style="13" customWidth="1"/>
    <col min="2" max="2" width="28" style="13" customWidth="1"/>
    <col min="3" max="3" width="20.25" style="13" customWidth="1"/>
    <col min="4" max="5" width="19.125" style="13" customWidth="1"/>
    <col min="6" max="6" width="14.375" style="13" customWidth="1"/>
    <col min="7" max="16384" width="9" style="13"/>
  </cols>
  <sheetData>
    <row r="1" s="11" customFormat="1" ht="30" customHeight="1" spans="1:6">
      <c r="A1" s="14" t="s">
        <v>219</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17"/>
      <c r="F3" s="60" t="s">
        <v>220</v>
      </c>
    </row>
    <row r="4" customHeight="1" spans="1:6">
      <c r="A4" s="50" t="str">
        <f>基础信息!A2</f>
        <v>被评估单位：江苏省糖烟酒总公司</v>
      </c>
      <c r="B4" s="50"/>
      <c r="C4" s="50"/>
      <c r="F4" s="61" t="s">
        <v>119</v>
      </c>
    </row>
    <row r="5" s="59" customFormat="1" customHeight="1" spans="1:6">
      <c r="A5" s="62" t="s">
        <v>163</v>
      </c>
      <c r="B5" s="62" t="s">
        <v>121</v>
      </c>
      <c r="C5" s="62" t="s">
        <v>86</v>
      </c>
      <c r="D5" s="62" t="s">
        <v>87</v>
      </c>
      <c r="E5" s="230" t="s">
        <v>88</v>
      </c>
      <c r="F5" s="62" t="s">
        <v>221</v>
      </c>
    </row>
    <row r="6" customHeight="1" spans="1:6">
      <c r="A6" s="240" t="s">
        <v>222</v>
      </c>
      <c r="B6" s="240" t="s">
        <v>223</v>
      </c>
      <c r="C6" s="27">
        <f>'3-2-1金融资产-股票'!G27</f>
        <v>0</v>
      </c>
      <c r="D6" s="28">
        <f>'3-2-1金融资产-股票'!I27</f>
        <v>0</v>
      </c>
      <c r="E6" s="28">
        <f>D6-C6</f>
        <v>0</v>
      </c>
      <c r="F6" s="189">
        <f>IF(C6=0,0,E6/C6*100)</f>
        <v>0</v>
      </c>
    </row>
    <row r="7" customHeight="1" spans="1:6">
      <c r="A7" s="240" t="s">
        <v>224</v>
      </c>
      <c r="B7" s="240" t="s">
        <v>225</v>
      </c>
      <c r="C7" s="27">
        <f>'3-2-2金融资产-债券'!H27</f>
        <v>0</v>
      </c>
      <c r="D7" s="28">
        <f>'3-2-2金融资产-债券'!I27</f>
        <v>0</v>
      </c>
      <c r="E7" s="28">
        <f>D7-C7</f>
        <v>0</v>
      </c>
      <c r="F7" s="189">
        <f>IF(C7=0,0,E7/C7*100)</f>
        <v>0</v>
      </c>
    </row>
    <row r="8" customHeight="1" spans="1:6">
      <c r="A8" s="240" t="s">
        <v>226</v>
      </c>
      <c r="B8" s="240" t="s">
        <v>227</v>
      </c>
      <c r="C8" s="27">
        <f>'3-2-3金融资产-基金'!G27</f>
        <v>0</v>
      </c>
      <c r="D8" s="28">
        <f>'3-2-3金融资产-基金'!I27</f>
        <v>0</v>
      </c>
      <c r="E8" s="28">
        <f>D8-C8</f>
        <v>0</v>
      </c>
      <c r="F8" s="189">
        <f>IF(C8=0,0,E8/C8*100)</f>
        <v>0</v>
      </c>
    </row>
    <row r="9" customHeight="1" spans="1:6">
      <c r="A9" s="62"/>
      <c r="B9" s="62"/>
      <c r="C9" s="27"/>
      <c r="D9" s="28"/>
      <c r="E9" s="28"/>
      <c r="F9" s="189"/>
    </row>
    <row r="10" customHeight="1" spans="1:6">
      <c r="A10" s="24"/>
      <c r="B10" s="29"/>
      <c r="C10" s="27"/>
      <c r="D10" s="28"/>
      <c r="E10" s="28"/>
      <c r="F10" s="189"/>
    </row>
    <row r="11" customHeight="1" spans="1:6">
      <c r="A11" s="24"/>
      <c r="B11" s="29"/>
      <c r="C11" s="27"/>
      <c r="D11" s="28"/>
      <c r="E11" s="28"/>
      <c r="F11" s="189"/>
    </row>
    <row r="12" customHeight="1" spans="1:6">
      <c r="A12" s="24"/>
      <c r="B12" s="29"/>
      <c r="C12" s="27"/>
      <c r="D12" s="28"/>
      <c r="E12" s="28"/>
      <c r="F12" s="189"/>
    </row>
    <row r="13" customHeight="1" spans="1:6">
      <c r="A13" s="24"/>
      <c r="B13" s="29"/>
      <c r="C13" s="27"/>
      <c r="D13" s="28"/>
      <c r="E13" s="28"/>
      <c r="F13" s="189"/>
    </row>
    <row r="14" customHeight="1" spans="1:6">
      <c r="A14" s="24"/>
      <c r="B14" s="29"/>
      <c r="C14" s="27"/>
      <c r="D14" s="28"/>
      <c r="E14" s="28"/>
      <c r="F14" s="189"/>
    </row>
    <row r="15" customHeight="1" spans="1:6">
      <c r="A15" s="24"/>
      <c r="B15" s="29"/>
      <c r="C15" s="27"/>
      <c r="D15" s="28"/>
      <c r="E15" s="28"/>
      <c r="F15" s="189"/>
    </row>
    <row r="16" customHeight="1" spans="1:6">
      <c r="A16" s="24"/>
      <c r="B16" s="29"/>
      <c r="C16" s="27"/>
      <c r="D16" s="28"/>
      <c r="E16" s="28"/>
      <c r="F16" s="189"/>
    </row>
    <row r="17" customHeight="1" spans="1:6">
      <c r="A17" s="24"/>
      <c r="B17" s="29"/>
      <c r="C17" s="27"/>
      <c r="D17" s="28"/>
      <c r="E17" s="28"/>
      <c r="F17" s="189"/>
    </row>
    <row r="18" customHeight="1" spans="1:6">
      <c r="A18" s="24"/>
      <c r="B18" s="29"/>
      <c r="C18" s="27"/>
      <c r="D18" s="28"/>
      <c r="E18" s="28"/>
      <c r="F18" s="189"/>
    </row>
    <row r="19" customHeight="1" spans="1:6">
      <c r="A19" s="24"/>
      <c r="B19" s="29"/>
      <c r="C19" s="27"/>
      <c r="D19" s="28"/>
      <c r="E19" s="28"/>
      <c r="F19" s="189"/>
    </row>
    <row r="20" customHeight="1" spans="1:6">
      <c r="A20" s="24"/>
      <c r="B20" s="29"/>
      <c r="C20" s="27"/>
      <c r="D20" s="28"/>
      <c r="E20" s="28"/>
      <c r="F20" s="189"/>
    </row>
    <row r="21" customHeight="1" spans="1:6">
      <c r="A21" s="24"/>
      <c r="B21" s="29"/>
      <c r="C21" s="27"/>
      <c r="D21" s="28"/>
      <c r="E21" s="28"/>
      <c r="F21" s="189"/>
    </row>
    <row r="22" customHeight="1" spans="1:6">
      <c r="A22" s="24"/>
      <c r="B22" s="29"/>
      <c r="C22" s="27"/>
      <c r="D22" s="28"/>
      <c r="E22" s="28"/>
      <c r="F22" s="189"/>
    </row>
    <row r="23" customHeight="1" spans="1:6">
      <c r="A23" s="24"/>
      <c r="B23" s="29"/>
      <c r="C23" s="27"/>
      <c r="D23" s="28"/>
      <c r="E23" s="28"/>
      <c r="F23" s="189"/>
    </row>
    <row r="24" customHeight="1" spans="1:6">
      <c r="A24" s="230" t="s">
        <v>228</v>
      </c>
      <c r="B24" s="375"/>
      <c r="C24" s="27">
        <f>SUM(C6:C23)</f>
        <v>0</v>
      </c>
      <c r="D24" s="27">
        <f>SUM(D6:D23)</f>
        <v>0</v>
      </c>
      <c r="E24" s="28">
        <f>D24-C24</f>
        <v>0</v>
      </c>
      <c r="F24" s="189">
        <f>IF(C24=0,0,E24/C24*100)</f>
        <v>0</v>
      </c>
    </row>
    <row r="25" customHeight="1" spans="1:6">
      <c r="A25" s="67"/>
      <c r="D25" s="57" t="str">
        <f>基础信息!A3</f>
        <v>评估人员：李美花、刘婧</v>
      </c>
      <c r="E25" s="57"/>
      <c r="F25" s="57"/>
    </row>
    <row r="26" customHeight="1" spans="1:1">
      <c r="A26" s="67"/>
    </row>
  </sheetData>
  <mergeCells count="5">
    <mergeCell ref="A1:F1"/>
    <mergeCell ref="A2:F2"/>
    <mergeCell ref="A4:C4"/>
    <mergeCell ref="A24:B24"/>
    <mergeCell ref="D25:F25"/>
  </mergeCells>
  <printOptions horizontalCentered="1"/>
  <pageMargins left="0.8" right="0.8" top="0.67" bottom="0.67" header="1.06" footer="0.51"/>
  <pageSetup paperSize="9" fitToHeight="0" orientation="landscape" horizontalDpi="600" verticalDpi="600"/>
  <headerFooter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view="pageBreakPreview" zoomScale="90" zoomScaleNormal="100" workbookViewId="0">
      <selection activeCell="O8" sqref="O8"/>
    </sheetView>
  </sheetViews>
  <sheetFormatPr defaultColWidth="9" defaultRowHeight="15.75" customHeight="1"/>
  <cols>
    <col min="1" max="1" width="5.875" style="13" customWidth="1"/>
    <col min="2" max="2" width="15.125" style="13" customWidth="1"/>
    <col min="3" max="3" width="9" style="13"/>
    <col min="4" max="4" width="7.25" style="13" customWidth="1"/>
    <col min="5" max="5" width="7.875" style="13" customWidth="1"/>
    <col min="6" max="6" width="8.125" style="13" customWidth="1"/>
    <col min="7" max="7" width="12.625" style="13" customWidth="1"/>
    <col min="8" max="8" width="14.75" style="13" customWidth="1"/>
    <col min="9" max="9" width="13.125" style="13" customWidth="1"/>
    <col min="10" max="10" width="8.875" style="13" customWidth="1"/>
    <col min="11" max="11" width="8.5" style="13" customWidth="1"/>
    <col min="12" max="16384" width="9" style="13"/>
  </cols>
  <sheetData>
    <row r="1" s="11" customFormat="1" ht="30" customHeight="1" spans="1:12">
      <c r="A1" s="14" t="s">
        <v>229</v>
      </c>
      <c r="B1" s="14"/>
      <c r="C1" s="14"/>
      <c r="D1" s="14"/>
      <c r="E1" s="14"/>
      <c r="F1" s="14"/>
      <c r="G1" s="14"/>
      <c r="H1" s="14"/>
      <c r="I1" s="14"/>
      <c r="J1" s="14"/>
      <c r="K1" s="14"/>
      <c r="L1" s="14"/>
    </row>
    <row r="2" ht="14.1" customHeight="1" spans="1:12">
      <c r="A2" s="16" t="str">
        <f>基础信息!A1</f>
        <v>评估基准日：2021年6月30日</v>
      </c>
      <c r="B2" s="17"/>
      <c r="C2" s="17"/>
      <c r="D2" s="17"/>
      <c r="E2" s="17"/>
      <c r="F2" s="17"/>
      <c r="G2" s="17"/>
      <c r="H2" s="17"/>
      <c r="I2" s="17"/>
      <c r="J2" s="17"/>
      <c r="K2" s="17"/>
      <c r="L2" s="17"/>
    </row>
    <row r="3" ht="14.1" customHeight="1" spans="1:12">
      <c r="A3" s="17"/>
      <c r="B3" s="17"/>
      <c r="C3" s="17"/>
      <c r="D3" s="17"/>
      <c r="E3" s="17"/>
      <c r="F3" s="17"/>
      <c r="G3" s="17"/>
      <c r="H3" s="18"/>
      <c r="I3" s="18"/>
      <c r="J3" s="18"/>
      <c r="K3" s="19" t="s">
        <v>230</v>
      </c>
      <c r="L3" s="19"/>
    </row>
    <row r="4" customHeight="1" spans="1:12">
      <c r="A4" s="45" t="str">
        <f>基础信息!A2</f>
        <v>被评估单位：江苏省糖烟酒总公司</v>
      </c>
      <c r="K4" s="215" t="s">
        <v>119</v>
      </c>
      <c r="L4" s="215"/>
    </row>
    <row r="5" s="12" customFormat="1" customHeight="1" spans="1:12">
      <c r="A5" s="22" t="s">
        <v>120</v>
      </c>
      <c r="B5" s="22" t="s">
        <v>231</v>
      </c>
      <c r="C5" s="22" t="s">
        <v>232</v>
      </c>
      <c r="D5" s="22" t="s">
        <v>233</v>
      </c>
      <c r="E5" s="22" t="s">
        <v>234</v>
      </c>
      <c r="F5" s="22" t="s">
        <v>235</v>
      </c>
      <c r="G5" s="22" t="s">
        <v>86</v>
      </c>
      <c r="H5" s="22" t="s">
        <v>236</v>
      </c>
      <c r="I5" s="22" t="s">
        <v>87</v>
      </c>
      <c r="J5" s="22" t="s">
        <v>88</v>
      </c>
      <c r="K5" s="22" t="s">
        <v>218</v>
      </c>
      <c r="L5" s="22" t="s">
        <v>182</v>
      </c>
    </row>
    <row r="6" customHeight="1" spans="1:12">
      <c r="A6" s="24"/>
      <c r="B6" s="25"/>
      <c r="C6" s="24"/>
      <c r="D6" s="26"/>
      <c r="E6" s="43"/>
      <c r="F6" s="24"/>
      <c r="G6" s="28"/>
      <c r="H6" s="28"/>
      <c r="I6" s="28"/>
      <c r="J6" s="28"/>
      <c r="K6" s="28" t="s">
        <v>199</v>
      </c>
      <c r="L6" s="29"/>
    </row>
    <row r="7" customHeight="1" spans="1:12">
      <c r="A7" s="24"/>
      <c r="B7" s="25"/>
      <c r="C7" s="24"/>
      <c r="D7" s="26"/>
      <c r="E7" s="43"/>
      <c r="F7" s="24"/>
      <c r="G7" s="28"/>
      <c r="H7" s="28"/>
      <c r="I7" s="28"/>
      <c r="J7" s="28"/>
      <c r="K7" s="28" t="s">
        <v>199</v>
      </c>
      <c r="L7" s="29"/>
    </row>
    <row r="8" customHeight="1" spans="1:12">
      <c r="A8" s="24"/>
      <c r="B8" s="25"/>
      <c r="C8" s="24"/>
      <c r="D8" s="26"/>
      <c r="E8" s="43"/>
      <c r="F8" s="24"/>
      <c r="G8" s="28"/>
      <c r="H8" s="28"/>
      <c r="I8" s="28"/>
      <c r="J8" s="28"/>
      <c r="K8" s="28" t="s">
        <v>199</v>
      </c>
      <c r="L8" s="29"/>
    </row>
    <row r="9" customHeight="1" spans="1:12">
      <c r="A9" s="24"/>
      <c r="B9" s="25"/>
      <c r="C9" s="24"/>
      <c r="D9" s="26"/>
      <c r="E9" s="43"/>
      <c r="F9" s="24"/>
      <c r="G9" s="28"/>
      <c r="H9" s="28"/>
      <c r="I9" s="28"/>
      <c r="J9" s="28"/>
      <c r="K9" s="28" t="s">
        <v>199</v>
      </c>
      <c r="L9" s="29"/>
    </row>
    <row r="10" customHeight="1" spans="1:12">
      <c r="A10" s="24"/>
      <c r="B10" s="25"/>
      <c r="C10" s="24"/>
      <c r="D10" s="26"/>
      <c r="E10" s="43"/>
      <c r="F10" s="24"/>
      <c r="G10" s="28"/>
      <c r="H10" s="28"/>
      <c r="I10" s="28"/>
      <c r="J10" s="28"/>
      <c r="K10" s="28" t="s">
        <v>199</v>
      </c>
      <c r="L10" s="29"/>
    </row>
    <row r="11" customHeight="1" spans="1:12">
      <c r="A11" s="24"/>
      <c r="B11" s="25"/>
      <c r="C11" s="24"/>
      <c r="D11" s="26"/>
      <c r="E11" s="43"/>
      <c r="F11" s="24"/>
      <c r="G11" s="28"/>
      <c r="H11" s="28"/>
      <c r="I11" s="28"/>
      <c r="J11" s="28"/>
      <c r="K11" s="28" t="s">
        <v>199</v>
      </c>
      <c r="L11" s="29"/>
    </row>
    <row r="12" customHeight="1" spans="1:12">
      <c r="A12" s="24"/>
      <c r="B12" s="25"/>
      <c r="C12" s="24"/>
      <c r="D12" s="26"/>
      <c r="E12" s="43"/>
      <c r="F12" s="24"/>
      <c r="G12" s="28"/>
      <c r="H12" s="28"/>
      <c r="I12" s="28"/>
      <c r="J12" s="28"/>
      <c r="K12" s="28" t="s">
        <v>199</v>
      </c>
      <c r="L12" s="29"/>
    </row>
    <row r="13" customHeight="1" spans="1:12">
      <c r="A13" s="24"/>
      <c r="B13" s="25"/>
      <c r="C13" s="24"/>
      <c r="D13" s="26"/>
      <c r="E13" s="43"/>
      <c r="F13" s="24"/>
      <c r="G13" s="28"/>
      <c r="H13" s="28"/>
      <c r="I13" s="28"/>
      <c r="J13" s="28"/>
      <c r="K13" s="28" t="s">
        <v>199</v>
      </c>
      <c r="L13" s="29"/>
    </row>
    <row r="14" customHeight="1" spans="1:12">
      <c r="A14" s="24"/>
      <c r="B14" s="25"/>
      <c r="C14" s="24"/>
      <c r="D14" s="26"/>
      <c r="E14" s="43"/>
      <c r="F14" s="24"/>
      <c r="G14" s="28"/>
      <c r="H14" s="28"/>
      <c r="I14" s="28"/>
      <c r="J14" s="28"/>
      <c r="K14" s="28" t="s">
        <v>199</v>
      </c>
      <c r="L14" s="29"/>
    </row>
    <row r="15" customHeight="1" spans="1:12">
      <c r="A15" s="24"/>
      <c r="B15" s="25"/>
      <c r="C15" s="24"/>
      <c r="D15" s="26"/>
      <c r="E15" s="43"/>
      <c r="F15" s="24"/>
      <c r="G15" s="28"/>
      <c r="H15" s="28"/>
      <c r="I15" s="28"/>
      <c r="J15" s="28"/>
      <c r="K15" s="28" t="s">
        <v>199</v>
      </c>
      <c r="L15" s="29"/>
    </row>
    <row r="16" customHeight="1" spans="1:12">
      <c r="A16" s="24"/>
      <c r="B16" s="25"/>
      <c r="C16" s="24"/>
      <c r="D16" s="26"/>
      <c r="E16" s="43"/>
      <c r="F16" s="24"/>
      <c r="G16" s="28"/>
      <c r="H16" s="28"/>
      <c r="I16" s="28"/>
      <c r="J16" s="28"/>
      <c r="K16" s="28" t="s">
        <v>199</v>
      </c>
      <c r="L16" s="29"/>
    </row>
    <row r="17" customHeight="1" spans="1:12">
      <c r="A17" s="24"/>
      <c r="B17" s="25"/>
      <c r="C17" s="24"/>
      <c r="D17" s="26"/>
      <c r="E17" s="43"/>
      <c r="F17" s="24"/>
      <c r="G17" s="28"/>
      <c r="H17" s="28"/>
      <c r="I17" s="28"/>
      <c r="J17" s="28"/>
      <c r="K17" s="28" t="s">
        <v>199</v>
      </c>
      <c r="L17" s="29"/>
    </row>
    <row r="18" customHeight="1" spans="1:12">
      <c r="A18" s="24"/>
      <c r="B18" s="25"/>
      <c r="C18" s="24"/>
      <c r="D18" s="26"/>
      <c r="E18" s="43"/>
      <c r="F18" s="24"/>
      <c r="G18" s="28"/>
      <c r="H18" s="28"/>
      <c r="I18" s="28"/>
      <c r="J18" s="28"/>
      <c r="K18" s="28" t="s">
        <v>199</v>
      </c>
      <c r="L18" s="29"/>
    </row>
    <row r="19" customHeight="1" spans="1:12">
      <c r="A19" s="24"/>
      <c r="B19" s="25"/>
      <c r="C19" s="24"/>
      <c r="D19" s="26"/>
      <c r="E19" s="43"/>
      <c r="F19" s="24"/>
      <c r="G19" s="28"/>
      <c r="H19" s="28"/>
      <c r="I19" s="28"/>
      <c r="J19" s="28"/>
      <c r="K19" s="28" t="s">
        <v>199</v>
      </c>
      <c r="L19" s="29"/>
    </row>
    <row r="20" customHeight="1" spans="1:12">
      <c r="A20" s="24"/>
      <c r="B20" s="25"/>
      <c r="C20" s="24"/>
      <c r="D20" s="26"/>
      <c r="E20" s="43"/>
      <c r="F20" s="24"/>
      <c r="G20" s="28"/>
      <c r="H20" s="28"/>
      <c r="I20" s="28"/>
      <c r="J20" s="28"/>
      <c r="K20" s="28" t="s">
        <v>199</v>
      </c>
      <c r="L20" s="29"/>
    </row>
    <row r="21" customHeight="1" spans="1:12">
      <c r="A21" s="24"/>
      <c r="B21" s="25"/>
      <c r="C21" s="24"/>
      <c r="D21" s="26"/>
      <c r="E21" s="43"/>
      <c r="F21" s="24"/>
      <c r="G21" s="28"/>
      <c r="H21" s="28"/>
      <c r="I21" s="28"/>
      <c r="J21" s="28"/>
      <c r="K21" s="28" t="s">
        <v>199</v>
      </c>
      <c r="L21" s="29"/>
    </row>
    <row r="22" customHeight="1" spans="1:12">
      <c r="A22" s="24"/>
      <c r="B22" s="25"/>
      <c r="C22" s="24"/>
      <c r="D22" s="26"/>
      <c r="E22" s="43"/>
      <c r="F22" s="24"/>
      <c r="G22" s="28"/>
      <c r="H22" s="28"/>
      <c r="I22" s="28"/>
      <c r="J22" s="28"/>
      <c r="K22" s="28" t="s">
        <v>199</v>
      </c>
      <c r="L22" s="29"/>
    </row>
    <row r="23" customHeight="1" spans="1:12">
      <c r="A23" s="24"/>
      <c r="B23" s="25"/>
      <c r="C23" s="24"/>
      <c r="D23" s="26"/>
      <c r="E23" s="43"/>
      <c r="F23" s="24"/>
      <c r="G23" s="28"/>
      <c r="H23" s="28"/>
      <c r="I23" s="28"/>
      <c r="J23" s="28"/>
      <c r="K23" s="28" t="s">
        <v>199</v>
      </c>
      <c r="L23" s="29"/>
    </row>
    <row r="24" customHeight="1" spans="1:12">
      <c r="A24" s="24"/>
      <c r="B24" s="25"/>
      <c r="C24" s="24"/>
      <c r="D24" s="26"/>
      <c r="E24" s="43"/>
      <c r="F24" s="24"/>
      <c r="G24" s="28"/>
      <c r="H24" s="28"/>
      <c r="I24" s="28"/>
      <c r="J24" s="28"/>
      <c r="K24" s="28" t="s">
        <v>199</v>
      </c>
      <c r="L24" s="29"/>
    </row>
    <row r="25" customHeight="1" spans="1:12">
      <c r="A25" s="24"/>
      <c r="B25" s="25"/>
      <c r="C25" s="24"/>
      <c r="D25" s="26"/>
      <c r="E25" s="43"/>
      <c r="F25" s="24"/>
      <c r="G25" s="28"/>
      <c r="H25" s="28"/>
      <c r="I25" s="28"/>
      <c r="J25" s="28"/>
      <c r="K25" s="28" t="s">
        <v>199</v>
      </c>
      <c r="L25" s="29"/>
    </row>
    <row r="26" customHeight="1" spans="1:12">
      <c r="A26" s="24"/>
      <c r="B26" s="25"/>
      <c r="C26" s="24"/>
      <c r="D26" s="26"/>
      <c r="E26" s="43"/>
      <c r="F26" s="24"/>
      <c r="G26" s="28"/>
      <c r="H26" s="28"/>
      <c r="I26" s="28"/>
      <c r="J26" s="28"/>
      <c r="K26" s="28"/>
      <c r="L26" s="29"/>
    </row>
    <row r="27" customHeight="1" spans="1:12">
      <c r="A27" s="30" t="s">
        <v>237</v>
      </c>
      <c r="B27" s="56"/>
      <c r="C27" s="29"/>
      <c r="D27" s="26"/>
      <c r="E27" s="29"/>
      <c r="F27" s="29"/>
      <c r="G27" s="28">
        <f>SUM(G6:G26)</f>
        <v>0</v>
      </c>
      <c r="H27" s="28"/>
      <c r="I27" s="28">
        <f>SUM(I6:I26)</f>
        <v>0</v>
      </c>
      <c r="J27" s="28"/>
      <c r="K27" s="28" t="s">
        <v>199</v>
      </c>
      <c r="L27" s="29"/>
    </row>
    <row r="28" customHeight="1" spans="1:12">
      <c r="A28" s="32" t="str">
        <f>基础信息!A4</f>
        <v>被评估单位填表人：俞蕊</v>
      </c>
      <c r="B28" s="32"/>
      <c r="C28" s="32"/>
      <c r="D28" s="32"/>
      <c r="H28" s="57" t="str">
        <f>基础信息!A3</f>
        <v>评估人员：李美花、刘婧</v>
      </c>
      <c r="I28" s="57"/>
      <c r="J28" s="57"/>
      <c r="K28" s="57"/>
      <c r="L28" s="57"/>
    </row>
    <row r="29" customHeight="1" spans="1:4">
      <c r="A29" s="35" t="str">
        <f>基础信息!A5</f>
        <v>填表日期：2021年8月27日</v>
      </c>
      <c r="B29" s="36"/>
      <c r="C29" s="36"/>
      <c r="D29" s="36"/>
    </row>
  </sheetData>
  <mergeCells count="7">
    <mergeCell ref="A1:L1"/>
    <mergeCell ref="A2:L2"/>
    <mergeCell ref="K3:L3"/>
    <mergeCell ref="K4:L4"/>
    <mergeCell ref="A27:B27"/>
    <mergeCell ref="A28:D28"/>
    <mergeCell ref="H28:L28"/>
  </mergeCells>
  <printOptions horizontalCentered="1"/>
  <pageMargins left="0.8" right="0.8" top="0.67" bottom="0.67" header="1.2" footer="0.51"/>
  <pageSetup paperSize="9" fitToHeight="0" orientation="landscape" horizontalDpi="600" verticalDpi="600"/>
  <headerFooter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view="pageBreakPreview" zoomScale="90" zoomScaleNormal="100" workbookViewId="0">
      <selection activeCell="N8" sqref="N8"/>
    </sheetView>
  </sheetViews>
  <sheetFormatPr defaultColWidth="9" defaultRowHeight="15.75" customHeight="1"/>
  <cols>
    <col min="1" max="1" width="5.5" style="13" customWidth="1"/>
    <col min="2" max="2" width="18.125" style="13" customWidth="1"/>
    <col min="3" max="3" width="9" style="13"/>
    <col min="4" max="5" width="8.25" style="13" customWidth="1"/>
    <col min="6" max="6" width="9" style="13"/>
    <col min="7" max="7" width="7.375" style="13" customWidth="1"/>
    <col min="8" max="8" width="13" style="13" customWidth="1"/>
    <col min="9" max="9" width="10.875" style="13" customWidth="1"/>
    <col min="10" max="10" width="7.875" style="13" customWidth="1"/>
    <col min="11" max="11" width="10.5" style="13" customWidth="1"/>
    <col min="12" max="12" width="7.75" style="13" customWidth="1"/>
    <col min="13" max="16384" width="9" style="13"/>
  </cols>
  <sheetData>
    <row r="1" s="11" customFormat="1" ht="30" customHeight="1" spans="1:11">
      <c r="A1" s="14" t="s">
        <v>238</v>
      </c>
      <c r="B1" s="15"/>
      <c r="C1" s="15"/>
      <c r="D1" s="15"/>
      <c r="E1" s="15"/>
      <c r="F1" s="15"/>
      <c r="G1" s="15"/>
      <c r="H1" s="15"/>
      <c r="I1" s="15"/>
      <c r="J1" s="15"/>
      <c r="K1" s="15"/>
    </row>
    <row r="2" ht="14.1" customHeight="1" spans="1:11">
      <c r="A2" s="16" t="str">
        <f>基础信息!A1</f>
        <v>评估基准日：2021年6月30日</v>
      </c>
      <c r="B2" s="17"/>
      <c r="C2" s="17"/>
      <c r="D2" s="17"/>
      <c r="E2" s="17"/>
      <c r="F2" s="17"/>
      <c r="G2" s="17"/>
      <c r="H2" s="17"/>
      <c r="I2" s="18"/>
      <c r="J2" s="18"/>
      <c r="K2" s="18"/>
    </row>
    <row r="3" ht="14.1" customHeight="1" spans="1:12">
      <c r="A3" s="17"/>
      <c r="B3" s="17"/>
      <c r="C3" s="17"/>
      <c r="D3" s="17"/>
      <c r="E3" s="17"/>
      <c r="F3" s="17"/>
      <c r="G3" s="17"/>
      <c r="H3" s="17"/>
      <c r="I3" s="18"/>
      <c r="J3" s="18"/>
      <c r="K3" s="19" t="s">
        <v>239</v>
      </c>
      <c r="L3" s="19"/>
    </row>
    <row r="4" customHeight="1" spans="1:12">
      <c r="A4" s="45" t="str">
        <f>基础信息!A2</f>
        <v>被评估单位：江苏省糖烟酒总公司</v>
      </c>
      <c r="K4" s="215" t="s">
        <v>119</v>
      </c>
      <c r="L4" s="215"/>
    </row>
    <row r="5" s="12" customFormat="1" customHeight="1" spans="1:12">
      <c r="A5" s="22" t="s">
        <v>120</v>
      </c>
      <c r="B5" s="22" t="s">
        <v>231</v>
      </c>
      <c r="C5" s="22" t="s">
        <v>240</v>
      </c>
      <c r="D5" s="22" t="s">
        <v>241</v>
      </c>
      <c r="E5" s="22" t="s">
        <v>233</v>
      </c>
      <c r="F5" s="22" t="s">
        <v>242</v>
      </c>
      <c r="G5" s="22" t="s">
        <v>243</v>
      </c>
      <c r="H5" s="22" t="s">
        <v>86</v>
      </c>
      <c r="I5" s="22" t="s">
        <v>87</v>
      </c>
      <c r="J5" s="22" t="s">
        <v>88</v>
      </c>
      <c r="K5" s="22" t="s">
        <v>218</v>
      </c>
      <c r="L5" s="22" t="s">
        <v>182</v>
      </c>
    </row>
    <row r="6" customHeight="1" spans="1:12">
      <c r="A6" s="24"/>
      <c r="B6" s="25"/>
      <c r="C6" s="24"/>
      <c r="D6" s="26"/>
      <c r="E6" s="26"/>
      <c r="F6" s="24"/>
      <c r="G6" s="24"/>
      <c r="H6" s="28"/>
      <c r="I6" s="28"/>
      <c r="J6" s="28"/>
      <c r="K6" s="28" t="s">
        <v>199</v>
      </c>
      <c r="L6" s="29"/>
    </row>
    <row r="7" customHeight="1" spans="1:12">
      <c r="A7" s="24"/>
      <c r="B7" s="25"/>
      <c r="C7" s="24"/>
      <c r="D7" s="26"/>
      <c r="E7" s="26"/>
      <c r="F7" s="24"/>
      <c r="G7" s="24"/>
      <c r="H7" s="28"/>
      <c r="I7" s="28"/>
      <c r="J7" s="28"/>
      <c r="K7" s="28" t="s">
        <v>199</v>
      </c>
      <c r="L7" s="29"/>
    </row>
    <row r="8" customHeight="1" spans="1:12">
      <c r="A8" s="24"/>
      <c r="B8" s="25"/>
      <c r="C8" s="24"/>
      <c r="D8" s="26"/>
      <c r="E8" s="26"/>
      <c r="F8" s="24"/>
      <c r="G8" s="24"/>
      <c r="H8" s="28"/>
      <c r="I8" s="28"/>
      <c r="J8" s="28"/>
      <c r="K8" s="28" t="s">
        <v>199</v>
      </c>
      <c r="L8" s="29"/>
    </row>
    <row r="9" customHeight="1" spans="1:12">
      <c r="A9" s="24"/>
      <c r="B9" s="25"/>
      <c r="C9" s="24"/>
      <c r="D9" s="26"/>
      <c r="E9" s="26"/>
      <c r="F9" s="24"/>
      <c r="G9" s="24"/>
      <c r="H9" s="28"/>
      <c r="I9" s="28"/>
      <c r="J9" s="28"/>
      <c r="K9" s="28" t="s">
        <v>199</v>
      </c>
      <c r="L9" s="29"/>
    </row>
    <row r="10" customHeight="1" spans="1:12">
      <c r="A10" s="24"/>
      <c r="B10" s="25"/>
      <c r="C10" s="24"/>
      <c r="D10" s="26"/>
      <c r="E10" s="26"/>
      <c r="F10" s="24"/>
      <c r="G10" s="24"/>
      <c r="H10" s="28"/>
      <c r="I10" s="28"/>
      <c r="J10" s="28"/>
      <c r="K10" s="28" t="s">
        <v>199</v>
      </c>
      <c r="L10" s="29"/>
    </row>
    <row r="11" customHeight="1" spans="1:12">
      <c r="A11" s="24"/>
      <c r="B11" s="25"/>
      <c r="C11" s="24"/>
      <c r="D11" s="26"/>
      <c r="E11" s="26"/>
      <c r="F11" s="24"/>
      <c r="G11" s="24"/>
      <c r="H11" s="28"/>
      <c r="I11" s="28"/>
      <c r="J11" s="28"/>
      <c r="K11" s="28" t="s">
        <v>199</v>
      </c>
      <c r="L11" s="29"/>
    </row>
    <row r="12" customHeight="1" spans="1:12">
      <c r="A12" s="24"/>
      <c r="B12" s="25"/>
      <c r="C12" s="24"/>
      <c r="D12" s="26"/>
      <c r="E12" s="26"/>
      <c r="F12" s="24"/>
      <c r="G12" s="24"/>
      <c r="H12" s="28"/>
      <c r="I12" s="28"/>
      <c r="J12" s="28"/>
      <c r="K12" s="28" t="s">
        <v>199</v>
      </c>
      <c r="L12" s="29"/>
    </row>
    <row r="13" customHeight="1" spans="1:12">
      <c r="A13" s="24"/>
      <c r="B13" s="25"/>
      <c r="C13" s="24"/>
      <c r="D13" s="26"/>
      <c r="E13" s="26"/>
      <c r="F13" s="24"/>
      <c r="G13" s="24"/>
      <c r="H13" s="28"/>
      <c r="I13" s="28"/>
      <c r="J13" s="28"/>
      <c r="K13" s="28" t="s">
        <v>199</v>
      </c>
      <c r="L13" s="29"/>
    </row>
    <row r="14" customHeight="1" spans="1:12">
      <c r="A14" s="24"/>
      <c r="B14" s="25"/>
      <c r="C14" s="24"/>
      <c r="D14" s="26"/>
      <c r="E14" s="26"/>
      <c r="F14" s="24"/>
      <c r="G14" s="24"/>
      <c r="H14" s="28"/>
      <c r="I14" s="28"/>
      <c r="J14" s="28"/>
      <c r="K14" s="28" t="s">
        <v>199</v>
      </c>
      <c r="L14" s="29"/>
    </row>
    <row r="15" customHeight="1" spans="1:12">
      <c r="A15" s="24"/>
      <c r="B15" s="25"/>
      <c r="C15" s="24"/>
      <c r="D15" s="26"/>
      <c r="E15" s="26"/>
      <c r="F15" s="24"/>
      <c r="G15" s="24"/>
      <c r="H15" s="28"/>
      <c r="I15" s="28"/>
      <c r="J15" s="28"/>
      <c r="K15" s="28" t="s">
        <v>199</v>
      </c>
      <c r="L15" s="29"/>
    </row>
    <row r="16" customHeight="1" spans="1:12">
      <c r="A16" s="24"/>
      <c r="B16" s="25"/>
      <c r="C16" s="24"/>
      <c r="D16" s="26"/>
      <c r="E16" s="26"/>
      <c r="F16" s="24"/>
      <c r="G16" s="24"/>
      <c r="H16" s="28"/>
      <c r="I16" s="28"/>
      <c r="J16" s="28"/>
      <c r="K16" s="28" t="s">
        <v>199</v>
      </c>
      <c r="L16" s="29"/>
    </row>
    <row r="17" customHeight="1" spans="1:12">
      <c r="A17" s="24"/>
      <c r="B17" s="25"/>
      <c r="C17" s="24"/>
      <c r="D17" s="26"/>
      <c r="E17" s="26"/>
      <c r="F17" s="24"/>
      <c r="G17" s="24"/>
      <c r="H17" s="28"/>
      <c r="I17" s="28"/>
      <c r="J17" s="28"/>
      <c r="K17" s="28" t="s">
        <v>199</v>
      </c>
      <c r="L17" s="29"/>
    </row>
    <row r="18" customHeight="1" spans="1:12">
      <c r="A18" s="24"/>
      <c r="B18" s="25"/>
      <c r="C18" s="24"/>
      <c r="D18" s="26"/>
      <c r="E18" s="26"/>
      <c r="F18" s="24"/>
      <c r="G18" s="24"/>
      <c r="H18" s="28"/>
      <c r="I18" s="28"/>
      <c r="J18" s="28"/>
      <c r="K18" s="28" t="s">
        <v>199</v>
      </c>
      <c r="L18" s="29"/>
    </row>
    <row r="19" customHeight="1" spans="1:12">
      <c r="A19" s="24"/>
      <c r="B19" s="25"/>
      <c r="C19" s="24"/>
      <c r="D19" s="26"/>
      <c r="E19" s="26"/>
      <c r="F19" s="24"/>
      <c r="G19" s="24"/>
      <c r="H19" s="28"/>
      <c r="I19" s="28"/>
      <c r="J19" s="28"/>
      <c r="K19" s="28" t="s">
        <v>199</v>
      </c>
      <c r="L19" s="29"/>
    </row>
    <row r="20" customHeight="1" spans="1:12">
      <c r="A20" s="24"/>
      <c r="B20" s="25"/>
      <c r="C20" s="24"/>
      <c r="D20" s="26"/>
      <c r="E20" s="26"/>
      <c r="F20" s="24"/>
      <c r="G20" s="24"/>
      <c r="H20" s="28"/>
      <c r="I20" s="28"/>
      <c r="J20" s="28"/>
      <c r="K20" s="28" t="s">
        <v>199</v>
      </c>
      <c r="L20" s="29"/>
    </row>
    <row r="21" customHeight="1" spans="1:12">
      <c r="A21" s="24"/>
      <c r="B21" s="25"/>
      <c r="C21" s="24"/>
      <c r="D21" s="26"/>
      <c r="E21" s="26"/>
      <c r="F21" s="24"/>
      <c r="G21" s="24"/>
      <c r="H21" s="28"/>
      <c r="I21" s="28"/>
      <c r="J21" s="28"/>
      <c r="K21" s="28" t="s">
        <v>199</v>
      </c>
      <c r="L21" s="29"/>
    </row>
    <row r="22" customHeight="1" spans="1:12">
      <c r="A22" s="24"/>
      <c r="B22" s="25"/>
      <c r="C22" s="24"/>
      <c r="D22" s="26"/>
      <c r="E22" s="26"/>
      <c r="F22" s="24"/>
      <c r="G22" s="24"/>
      <c r="H22" s="28"/>
      <c r="I22" s="28"/>
      <c r="J22" s="28"/>
      <c r="K22" s="28" t="s">
        <v>199</v>
      </c>
      <c r="L22" s="29"/>
    </row>
    <row r="23" customHeight="1" spans="1:12">
      <c r="A23" s="24"/>
      <c r="B23" s="25"/>
      <c r="C23" s="24"/>
      <c r="D23" s="26"/>
      <c r="E23" s="26"/>
      <c r="F23" s="24"/>
      <c r="G23" s="24"/>
      <c r="H23" s="28"/>
      <c r="I23" s="28"/>
      <c r="J23" s="28"/>
      <c r="K23" s="28" t="s">
        <v>199</v>
      </c>
      <c r="L23" s="29"/>
    </row>
    <row r="24" customHeight="1" spans="1:12">
      <c r="A24" s="24"/>
      <c r="B24" s="25"/>
      <c r="C24" s="24"/>
      <c r="D24" s="26"/>
      <c r="E24" s="26"/>
      <c r="F24" s="24"/>
      <c r="G24" s="24"/>
      <c r="H24" s="28"/>
      <c r="I24" s="28"/>
      <c r="J24" s="28"/>
      <c r="K24" s="28" t="s">
        <v>199</v>
      </c>
      <c r="L24" s="29"/>
    </row>
    <row r="25" customHeight="1" spans="1:12">
      <c r="A25" s="24"/>
      <c r="B25" s="25"/>
      <c r="C25" s="24"/>
      <c r="D25" s="26"/>
      <c r="E25" s="26"/>
      <c r="F25" s="24"/>
      <c r="G25" s="24"/>
      <c r="H25" s="28"/>
      <c r="I25" s="28"/>
      <c r="J25" s="28"/>
      <c r="K25" s="28" t="s">
        <v>199</v>
      </c>
      <c r="L25" s="29"/>
    </row>
    <row r="26" customHeight="1" spans="1:12">
      <c r="A26" s="24"/>
      <c r="B26" s="25"/>
      <c r="C26" s="24"/>
      <c r="D26" s="26"/>
      <c r="E26" s="26"/>
      <c r="F26" s="24"/>
      <c r="G26" s="24"/>
      <c r="H26" s="28"/>
      <c r="I26" s="28"/>
      <c r="J26" s="28"/>
      <c r="K26" s="28"/>
      <c r="L26" s="29"/>
    </row>
    <row r="27" customHeight="1" spans="1:12">
      <c r="A27" s="30" t="s">
        <v>237</v>
      </c>
      <c r="B27" s="56"/>
      <c r="C27" s="29"/>
      <c r="D27" s="26"/>
      <c r="E27" s="26"/>
      <c r="F27" s="29"/>
      <c r="G27" s="29"/>
      <c r="H27" s="28">
        <f>SUM(H6:H26)</f>
        <v>0</v>
      </c>
      <c r="I27" s="28">
        <f>SUM(I6:I26)</f>
        <v>0</v>
      </c>
      <c r="J27" s="28"/>
      <c r="K27" s="28" t="s">
        <v>199</v>
      </c>
      <c r="L27" s="29"/>
    </row>
    <row r="28" customHeight="1" spans="1:12">
      <c r="A28" s="32" t="str">
        <f>基础信息!A4</f>
        <v>被评估单位填表人：俞蕊</v>
      </c>
      <c r="B28" s="32"/>
      <c r="C28" s="32"/>
      <c r="D28" s="32"/>
      <c r="H28" s="57" t="str">
        <f>基础信息!A3</f>
        <v>评估人员：李美花、刘婧</v>
      </c>
      <c r="I28" s="57"/>
      <c r="J28" s="57"/>
      <c r="K28" s="57"/>
      <c r="L28" s="57"/>
    </row>
    <row r="29" customHeight="1" spans="1:4">
      <c r="A29" s="35" t="str">
        <f>基础信息!A5</f>
        <v>填表日期：2021年8月27日</v>
      </c>
      <c r="B29" s="36"/>
      <c r="C29" s="36"/>
      <c r="D29" s="36"/>
    </row>
  </sheetData>
  <mergeCells count="7">
    <mergeCell ref="A1:K1"/>
    <mergeCell ref="A2:K2"/>
    <mergeCell ref="K3:L3"/>
    <mergeCell ref="K4:L4"/>
    <mergeCell ref="A27:B27"/>
    <mergeCell ref="A28:D28"/>
    <mergeCell ref="H28:L28"/>
  </mergeCells>
  <printOptions horizontalCentered="1"/>
  <pageMargins left="0.8" right="0.8" top="0.67" bottom="0.67" header="1.06" footer="0.51"/>
  <pageSetup paperSize="9" fitToHeight="0" orientation="landscape" horizontalDpi="600" verticalDpi="600"/>
  <headerFooter scaleWithDoc="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view="pageBreakPreview" zoomScale="90" zoomScaleNormal="100" workbookViewId="0">
      <selection activeCell="A2" sqref="A2:L2"/>
    </sheetView>
  </sheetViews>
  <sheetFormatPr defaultColWidth="9" defaultRowHeight="15.75" customHeight="1"/>
  <cols>
    <col min="1" max="1" width="4.375" style="13" customWidth="1"/>
    <col min="2" max="2" width="16.625" style="13" customWidth="1"/>
    <col min="3" max="3" width="10.875" style="13" customWidth="1"/>
    <col min="4" max="4" width="7.25" style="13" customWidth="1"/>
    <col min="5" max="5" width="7.375" style="13" customWidth="1"/>
    <col min="6" max="6" width="9.375" style="13"/>
    <col min="7" max="7" width="11.75" style="13" customWidth="1"/>
    <col min="8" max="8" width="12.875" style="13" customWidth="1"/>
    <col min="9" max="9" width="12.125" style="13" customWidth="1"/>
    <col min="10" max="10" width="8.75" style="13" customWidth="1"/>
    <col min="11" max="11" width="8.125" style="13" customWidth="1"/>
    <col min="12" max="16384" width="9" style="13"/>
  </cols>
  <sheetData>
    <row r="1" s="11" customFormat="1" ht="30" customHeight="1" spans="1:12">
      <c r="A1" s="14" t="s">
        <v>244</v>
      </c>
      <c r="B1" s="14"/>
      <c r="C1" s="14"/>
      <c r="D1" s="14"/>
      <c r="E1" s="14"/>
      <c r="F1" s="14"/>
      <c r="G1" s="14"/>
      <c r="H1" s="14"/>
      <c r="I1" s="14"/>
      <c r="J1" s="14"/>
      <c r="K1" s="14"/>
      <c r="L1" s="14"/>
    </row>
    <row r="2" ht="14.1" customHeight="1" spans="1:12">
      <c r="A2" s="16" t="str">
        <f>基础信息!A1</f>
        <v>评估基准日：2021年6月30日</v>
      </c>
      <c r="B2" s="17"/>
      <c r="C2" s="17"/>
      <c r="D2" s="17"/>
      <c r="E2" s="17"/>
      <c r="F2" s="17"/>
      <c r="G2" s="17"/>
      <c r="H2" s="17"/>
      <c r="I2" s="17"/>
      <c r="J2" s="17"/>
      <c r="K2" s="17"/>
      <c r="L2" s="17"/>
    </row>
    <row r="3" ht="14.1" customHeight="1" spans="1:12">
      <c r="A3" s="17"/>
      <c r="B3" s="17"/>
      <c r="C3" s="17"/>
      <c r="D3" s="17"/>
      <c r="E3" s="17"/>
      <c r="F3" s="17"/>
      <c r="G3" s="17"/>
      <c r="H3" s="18"/>
      <c r="I3" s="18"/>
      <c r="J3" s="18"/>
      <c r="K3" s="19" t="s">
        <v>245</v>
      </c>
      <c r="L3" s="19"/>
    </row>
    <row r="4" customHeight="1" spans="1:12">
      <c r="A4" s="45" t="str">
        <f>基础信息!A2</f>
        <v>被评估单位：江苏省糖烟酒总公司</v>
      </c>
      <c r="K4" s="215" t="s">
        <v>119</v>
      </c>
      <c r="L4" s="215"/>
    </row>
    <row r="5" s="12" customFormat="1" customHeight="1" spans="1:12">
      <c r="A5" s="22" t="s">
        <v>120</v>
      </c>
      <c r="B5" s="22" t="s">
        <v>246</v>
      </c>
      <c r="C5" s="22" t="s">
        <v>247</v>
      </c>
      <c r="D5" s="22" t="s">
        <v>248</v>
      </c>
      <c r="E5" s="22" t="s">
        <v>233</v>
      </c>
      <c r="F5" s="22" t="s">
        <v>243</v>
      </c>
      <c r="G5" s="22" t="s">
        <v>86</v>
      </c>
      <c r="H5" s="22" t="s">
        <v>249</v>
      </c>
      <c r="I5" s="22" t="s">
        <v>87</v>
      </c>
      <c r="J5" s="22" t="s">
        <v>88</v>
      </c>
      <c r="K5" s="22" t="s">
        <v>218</v>
      </c>
      <c r="L5" s="22" t="s">
        <v>182</v>
      </c>
    </row>
    <row r="6" customHeight="1" spans="1:12">
      <c r="A6" s="24"/>
      <c r="B6" s="25"/>
      <c r="C6" s="24"/>
      <c r="D6" s="26"/>
      <c r="E6" s="26"/>
      <c r="F6" s="24"/>
      <c r="G6" s="28"/>
      <c r="H6" s="28"/>
      <c r="I6" s="28"/>
      <c r="J6" s="28"/>
      <c r="K6" s="28" t="s">
        <v>199</v>
      </c>
      <c r="L6" s="29"/>
    </row>
    <row r="7" customHeight="1" spans="1:12">
      <c r="A7" s="24"/>
      <c r="B7" s="25"/>
      <c r="C7" s="24"/>
      <c r="D7" s="26"/>
      <c r="E7" s="43"/>
      <c r="F7" s="24"/>
      <c r="G7" s="28"/>
      <c r="H7" s="28"/>
      <c r="I7" s="28"/>
      <c r="J7" s="28"/>
      <c r="K7" s="28" t="s">
        <v>199</v>
      </c>
      <c r="L7" s="29"/>
    </row>
    <row r="8" customHeight="1" spans="1:12">
      <c r="A8" s="24"/>
      <c r="B8" s="25"/>
      <c r="C8" s="24"/>
      <c r="D8" s="26"/>
      <c r="E8" s="43"/>
      <c r="F8" s="24"/>
      <c r="G8" s="28"/>
      <c r="H8" s="28"/>
      <c r="I8" s="28"/>
      <c r="J8" s="28"/>
      <c r="K8" s="28" t="s">
        <v>199</v>
      </c>
      <c r="L8" s="29"/>
    </row>
    <row r="9" customHeight="1" spans="1:12">
      <c r="A9" s="24"/>
      <c r="B9" s="25"/>
      <c r="C9" s="24"/>
      <c r="D9" s="26"/>
      <c r="E9" s="43"/>
      <c r="F9" s="24"/>
      <c r="G9" s="28"/>
      <c r="H9" s="28"/>
      <c r="I9" s="28"/>
      <c r="J9" s="28"/>
      <c r="K9" s="28" t="s">
        <v>199</v>
      </c>
      <c r="L9" s="29"/>
    </row>
    <row r="10" customHeight="1" spans="1:12">
      <c r="A10" s="24"/>
      <c r="B10" s="25"/>
      <c r="C10" s="24"/>
      <c r="D10" s="26"/>
      <c r="E10" s="43"/>
      <c r="F10" s="24"/>
      <c r="G10" s="28"/>
      <c r="H10" s="28"/>
      <c r="I10" s="28"/>
      <c r="J10" s="28"/>
      <c r="K10" s="28" t="s">
        <v>199</v>
      </c>
      <c r="L10" s="29"/>
    </row>
    <row r="11" customHeight="1" spans="1:12">
      <c r="A11" s="24"/>
      <c r="B11" s="25"/>
      <c r="C11" s="24"/>
      <c r="D11" s="26"/>
      <c r="E11" s="43"/>
      <c r="F11" s="24"/>
      <c r="G11" s="28"/>
      <c r="H11" s="28"/>
      <c r="I11" s="28"/>
      <c r="J11" s="28"/>
      <c r="K11" s="28" t="s">
        <v>199</v>
      </c>
      <c r="L11" s="29"/>
    </row>
    <row r="12" customHeight="1" spans="1:12">
      <c r="A12" s="24"/>
      <c r="B12" s="25"/>
      <c r="C12" s="24"/>
      <c r="D12" s="26"/>
      <c r="E12" s="43"/>
      <c r="F12" s="24"/>
      <c r="G12" s="28"/>
      <c r="H12" s="28"/>
      <c r="I12" s="28"/>
      <c r="J12" s="28"/>
      <c r="K12" s="28" t="s">
        <v>199</v>
      </c>
      <c r="L12" s="29"/>
    </row>
    <row r="13" customHeight="1" spans="1:12">
      <c r="A13" s="24"/>
      <c r="B13" s="25"/>
      <c r="C13" s="24"/>
      <c r="D13" s="26"/>
      <c r="E13" s="43"/>
      <c r="F13" s="24"/>
      <c r="G13" s="28"/>
      <c r="H13" s="28"/>
      <c r="I13" s="28"/>
      <c r="J13" s="28"/>
      <c r="K13" s="28" t="s">
        <v>199</v>
      </c>
      <c r="L13" s="29"/>
    </row>
    <row r="14" customHeight="1" spans="1:12">
      <c r="A14" s="24"/>
      <c r="B14" s="25"/>
      <c r="C14" s="24"/>
      <c r="D14" s="26"/>
      <c r="E14" s="43"/>
      <c r="F14" s="24"/>
      <c r="G14" s="28"/>
      <c r="H14" s="28"/>
      <c r="I14" s="28"/>
      <c r="J14" s="28"/>
      <c r="K14" s="28" t="s">
        <v>199</v>
      </c>
      <c r="L14" s="29"/>
    </row>
    <row r="15" customHeight="1" spans="1:12">
      <c r="A15" s="24"/>
      <c r="B15" s="25"/>
      <c r="C15" s="24"/>
      <c r="D15" s="26"/>
      <c r="E15" s="43"/>
      <c r="F15" s="24"/>
      <c r="G15" s="28"/>
      <c r="H15" s="28"/>
      <c r="I15" s="28"/>
      <c r="J15" s="28"/>
      <c r="K15" s="28" t="s">
        <v>199</v>
      </c>
      <c r="L15" s="29"/>
    </row>
    <row r="16" customHeight="1" spans="1:12">
      <c r="A16" s="24"/>
      <c r="B16" s="25"/>
      <c r="C16" s="24"/>
      <c r="D16" s="26"/>
      <c r="E16" s="43"/>
      <c r="F16" s="24"/>
      <c r="G16" s="28"/>
      <c r="H16" s="28"/>
      <c r="I16" s="28"/>
      <c r="J16" s="28"/>
      <c r="K16" s="28" t="s">
        <v>199</v>
      </c>
      <c r="L16" s="29"/>
    </row>
    <row r="17" customHeight="1" spans="1:12">
      <c r="A17" s="24"/>
      <c r="B17" s="25"/>
      <c r="C17" s="24"/>
      <c r="D17" s="26"/>
      <c r="E17" s="43"/>
      <c r="F17" s="24"/>
      <c r="G17" s="28"/>
      <c r="H17" s="28"/>
      <c r="I17" s="28"/>
      <c r="J17" s="28"/>
      <c r="K17" s="28" t="s">
        <v>199</v>
      </c>
      <c r="L17" s="29"/>
    </row>
    <row r="18" customHeight="1" spans="1:12">
      <c r="A18" s="24"/>
      <c r="B18" s="25"/>
      <c r="C18" s="24"/>
      <c r="D18" s="26"/>
      <c r="E18" s="43"/>
      <c r="F18" s="24"/>
      <c r="G18" s="28"/>
      <c r="H18" s="28"/>
      <c r="I18" s="28"/>
      <c r="J18" s="28"/>
      <c r="K18" s="28" t="s">
        <v>199</v>
      </c>
      <c r="L18" s="29"/>
    </row>
    <row r="19" customHeight="1" spans="1:12">
      <c r="A19" s="24"/>
      <c r="B19" s="25"/>
      <c r="C19" s="24"/>
      <c r="D19" s="26"/>
      <c r="E19" s="43"/>
      <c r="F19" s="24"/>
      <c r="G19" s="28"/>
      <c r="H19" s="28"/>
      <c r="I19" s="28"/>
      <c r="J19" s="28"/>
      <c r="K19" s="28" t="s">
        <v>199</v>
      </c>
      <c r="L19" s="29"/>
    </row>
    <row r="20" customHeight="1" spans="1:12">
      <c r="A20" s="24"/>
      <c r="B20" s="25"/>
      <c r="C20" s="24"/>
      <c r="D20" s="26"/>
      <c r="E20" s="43"/>
      <c r="F20" s="24"/>
      <c r="G20" s="28"/>
      <c r="H20" s="28"/>
      <c r="I20" s="28"/>
      <c r="J20" s="28"/>
      <c r="K20" s="28" t="s">
        <v>199</v>
      </c>
      <c r="L20" s="29"/>
    </row>
    <row r="21" customHeight="1" spans="1:12">
      <c r="A21" s="24"/>
      <c r="B21" s="25"/>
      <c r="C21" s="24"/>
      <c r="D21" s="26"/>
      <c r="E21" s="43"/>
      <c r="F21" s="24"/>
      <c r="G21" s="28"/>
      <c r="H21" s="28"/>
      <c r="I21" s="28"/>
      <c r="J21" s="28"/>
      <c r="K21" s="28" t="s">
        <v>199</v>
      </c>
      <c r="L21" s="29"/>
    </row>
    <row r="22" customHeight="1" spans="1:12">
      <c r="A22" s="24"/>
      <c r="B22" s="25"/>
      <c r="C22" s="24"/>
      <c r="D22" s="26"/>
      <c r="E22" s="43"/>
      <c r="F22" s="24"/>
      <c r="G22" s="28"/>
      <c r="H22" s="28"/>
      <c r="I22" s="28"/>
      <c r="J22" s="28"/>
      <c r="K22" s="28" t="s">
        <v>199</v>
      </c>
      <c r="L22" s="29"/>
    </row>
    <row r="23" customHeight="1" spans="1:12">
      <c r="A23" s="24"/>
      <c r="B23" s="25"/>
      <c r="C23" s="24"/>
      <c r="D23" s="26"/>
      <c r="E23" s="43"/>
      <c r="F23" s="24"/>
      <c r="G23" s="28"/>
      <c r="H23" s="28"/>
      <c r="I23" s="28"/>
      <c r="J23" s="28"/>
      <c r="K23" s="28" t="s">
        <v>199</v>
      </c>
      <c r="L23" s="29"/>
    </row>
    <row r="24" customHeight="1" spans="1:12">
      <c r="A24" s="24"/>
      <c r="B24" s="25"/>
      <c r="C24" s="24"/>
      <c r="D24" s="26"/>
      <c r="E24" s="43"/>
      <c r="F24" s="24"/>
      <c r="G24" s="28"/>
      <c r="H24" s="28"/>
      <c r="I24" s="28"/>
      <c r="J24" s="28"/>
      <c r="K24" s="28" t="s">
        <v>199</v>
      </c>
      <c r="L24" s="29"/>
    </row>
    <row r="25" customHeight="1" spans="1:12">
      <c r="A25" s="24"/>
      <c r="B25" s="25"/>
      <c r="C25" s="24"/>
      <c r="D25" s="26"/>
      <c r="E25" s="43"/>
      <c r="F25" s="24"/>
      <c r="G25" s="28"/>
      <c r="H25" s="28"/>
      <c r="I25" s="28"/>
      <c r="J25" s="28"/>
      <c r="K25" s="28" t="s">
        <v>199</v>
      </c>
      <c r="L25" s="29"/>
    </row>
    <row r="26" customHeight="1" spans="1:12">
      <c r="A26" s="24"/>
      <c r="B26" s="25"/>
      <c r="C26" s="24"/>
      <c r="D26" s="26"/>
      <c r="E26" s="43"/>
      <c r="F26" s="24"/>
      <c r="G26" s="28"/>
      <c r="H26" s="28"/>
      <c r="I26" s="28"/>
      <c r="J26" s="28"/>
      <c r="K26" s="28"/>
      <c r="L26" s="29"/>
    </row>
    <row r="27" customHeight="1" spans="1:12">
      <c r="A27" s="30" t="s">
        <v>237</v>
      </c>
      <c r="B27" s="56"/>
      <c r="C27" s="29"/>
      <c r="D27" s="26"/>
      <c r="E27" s="29"/>
      <c r="F27" s="29"/>
      <c r="G27" s="28">
        <f>SUM(G6:G26)</f>
        <v>0</v>
      </c>
      <c r="H27" s="28"/>
      <c r="I27" s="28">
        <f>SUM(I6:I26)</f>
        <v>0</v>
      </c>
      <c r="J27" s="28"/>
      <c r="K27" s="28" t="s">
        <v>199</v>
      </c>
      <c r="L27" s="29"/>
    </row>
    <row r="28" customHeight="1" spans="1:12">
      <c r="A28" s="32" t="str">
        <f>基础信息!A4</f>
        <v>被评估单位填表人：俞蕊</v>
      </c>
      <c r="B28" s="32"/>
      <c r="C28" s="32"/>
      <c r="D28" s="32"/>
      <c r="H28" s="57" t="str">
        <f>基础信息!A3</f>
        <v>评估人员：李美花、刘婧</v>
      </c>
      <c r="I28" s="57"/>
      <c r="J28" s="57"/>
      <c r="K28" s="57"/>
      <c r="L28" s="57"/>
    </row>
    <row r="29" customHeight="1" spans="1:4">
      <c r="A29" s="35" t="str">
        <f>基础信息!A5</f>
        <v>填表日期：2021年8月27日</v>
      </c>
      <c r="B29" s="36"/>
      <c r="C29" s="36"/>
      <c r="D29" s="36"/>
    </row>
  </sheetData>
  <mergeCells count="7">
    <mergeCell ref="A1:L1"/>
    <mergeCell ref="A2:L2"/>
    <mergeCell ref="K3:L3"/>
    <mergeCell ref="K4:L4"/>
    <mergeCell ref="A27:B27"/>
    <mergeCell ref="A28:D28"/>
    <mergeCell ref="H28:L28"/>
  </mergeCells>
  <printOptions horizontalCentered="1"/>
  <pageMargins left="0.8" right="0.8" top="0.67" bottom="0.67" header="1.06" footer="0.51"/>
  <pageSetup paperSize="9" fitToHeight="0" orientation="landscape" horizontalDpi="600" verticalDpi="600"/>
  <headerFooter scaleWithDoc="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26" sqref="O26"/>
    </sheetView>
  </sheetViews>
  <sheetFormatPr defaultColWidth="9" defaultRowHeight="15.75"/>
  <sheetData/>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0"/>
  <sheetViews>
    <sheetView view="pageBreakPreview" zoomScale="90" zoomScaleNormal="100" workbookViewId="0">
      <selection activeCell="M23" sqref="M23"/>
    </sheetView>
  </sheetViews>
  <sheetFormatPr defaultColWidth="9" defaultRowHeight="15.75" customHeight="1"/>
  <cols>
    <col min="1" max="1" width="5.25" style="13" customWidth="1"/>
    <col min="2" max="2" width="18.375" style="13" customWidth="1"/>
    <col min="3" max="3" width="7.625" style="13" customWidth="1"/>
    <col min="4" max="4" width="7.75" style="13" customWidth="1"/>
    <col min="5" max="5" width="9" style="13"/>
    <col min="6" max="6" width="13.125" style="195"/>
    <col min="7" max="7" width="14.625" style="195" customWidth="1"/>
    <col min="8" max="8" width="11.375" style="195" customWidth="1"/>
    <col min="9" max="9" width="11.75" style="195" customWidth="1"/>
    <col min="10" max="10" width="14.625" style="13" customWidth="1"/>
    <col min="11" max="16384" width="9" style="13"/>
  </cols>
  <sheetData>
    <row r="1" s="11" customFormat="1" ht="30" customHeight="1" spans="1:10">
      <c r="A1" s="14" t="s">
        <v>250</v>
      </c>
      <c r="B1" s="15"/>
      <c r="C1" s="15"/>
      <c r="D1" s="15"/>
      <c r="E1" s="15"/>
      <c r="F1" s="15"/>
      <c r="G1" s="15"/>
      <c r="H1" s="15"/>
      <c r="I1" s="15"/>
      <c r="J1" s="15"/>
    </row>
    <row r="2" ht="14.1" customHeight="1" spans="1:10">
      <c r="A2" s="16" t="str">
        <f>基础信息!A1</f>
        <v>评估基准日：2021年6月30日</v>
      </c>
      <c r="B2" s="17"/>
      <c r="C2" s="17"/>
      <c r="D2" s="17"/>
      <c r="E2" s="17"/>
      <c r="F2" s="17"/>
      <c r="G2" s="18"/>
      <c r="H2" s="18"/>
      <c r="I2" s="18"/>
      <c r="J2" s="18"/>
    </row>
    <row r="3" ht="14.1" customHeight="1" spans="1:10">
      <c r="A3" s="17"/>
      <c r="B3" s="17"/>
      <c r="C3" s="17"/>
      <c r="D3" s="17"/>
      <c r="E3" s="17"/>
      <c r="F3" s="17"/>
      <c r="G3" s="18"/>
      <c r="H3" s="18"/>
      <c r="I3" s="18"/>
      <c r="J3" s="41" t="s">
        <v>251</v>
      </c>
    </row>
    <row r="4" customHeight="1" spans="1:10">
      <c r="A4" s="45" t="str">
        <f>基础信息!A2</f>
        <v>被评估单位：江苏省糖烟酒总公司</v>
      </c>
      <c r="J4" s="21" t="s">
        <v>119</v>
      </c>
    </row>
    <row r="5" s="12" customFormat="1" customHeight="1" spans="1:10">
      <c r="A5" s="22" t="s">
        <v>120</v>
      </c>
      <c r="B5" s="22" t="s">
        <v>252</v>
      </c>
      <c r="C5" s="22" t="s">
        <v>253</v>
      </c>
      <c r="D5" s="22" t="s">
        <v>254</v>
      </c>
      <c r="E5" s="22" t="s">
        <v>242</v>
      </c>
      <c r="F5" s="22" t="s">
        <v>86</v>
      </c>
      <c r="G5" s="257" t="s">
        <v>87</v>
      </c>
      <c r="H5" s="257" t="s">
        <v>88</v>
      </c>
      <c r="I5" s="257" t="s">
        <v>218</v>
      </c>
      <c r="J5" s="22" t="s">
        <v>182</v>
      </c>
    </row>
    <row r="6" customHeight="1" spans="1:10">
      <c r="A6" s="24"/>
      <c r="B6" s="25"/>
      <c r="C6" s="26"/>
      <c r="D6" s="26"/>
      <c r="E6" s="29"/>
      <c r="F6" s="28"/>
      <c r="G6" s="28"/>
      <c r="H6" s="28"/>
      <c r="I6" s="28" t="s">
        <v>199</v>
      </c>
      <c r="J6" s="29"/>
    </row>
    <row r="7" customHeight="1" spans="1:10">
      <c r="A7" s="24"/>
      <c r="B7" s="25"/>
      <c r="C7" s="26"/>
      <c r="D7" s="26"/>
      <c r="E7" s="29"/>
      <c r="F7" s="28"/>
      <c r="G7" s="28"/>
      <c r="H7" s="28"/>
      <c r="I7" s="28" t="s">
        <v>199</v>
      </c>
      <c r="J7" s="29"/>
    </row>
    <row r="8" customHeight="1" spans="1:10">
      <c r="A8" s="24"/>
      <c r="B8" s="25"/>
      <c r="C8" s="26"/>
      <c r="D8" s="26"/>
      <c r="E8" s="29"/>
      <c r="F8" s="28"/>
      <c r="G8" s="28"/>
      <c r="H8" s="28"/>
      <c r="I8" s="28" t="s">
        <v>199</v>
      </c>
      <c r="J8" s="29"/>
    </row>
    <row r="9" customHeight="1" spans="1:10">
      <c r="A9" s="24"/>
      <c r="B9" s="25"/>
      <c r="C9" s="26"/>
      <c r="D9" s="26"/>
      <c r="E9" s="29"/>
      <c r="F9" s="28"/>
      <c r="G9" s="28"/>
      <c r="H9" s="28"/>
      <c r="I9" s="28" t="s">
        <v>199</v>
      </c>
      <c r="J9" s="29"/>
    </row>
    <row r="10" customHeight="1" spans="1:10">
      <c r="A10" s="24"/>
      <c r="B10" s="25"/>
      <c r="C10" s="26"/>
      <c r="D10" s="26"/>
      <c r="E10" s="29"/>
      <c r="F10" s="28"/>
      <c r="G10" s="28"/>
      <c r="H10" s="28"/>
      <c r="I10" s="28" t="s">
        <v>199</v>
      </c>
      <c r="J10" s="29"/>
    </row>
    <row r="11" customHeight="1" spans="1:10">
      <c r="A11" s="24"/>
      <c r="B11" s="25"/>
      <c r="C11" s="26"/>
      <c r="D11" s="26"/>
      <c r="E11" s="29"/>
      <c r="F11" s="28"/>
      <c r="G11" s="28"/>
      <c r="H11" s="28"/>
      <c r="I11" s="28" t="s">
        <v>199</v>
      </c>
      <c r="J11" s="29"/>
    </row>
    <row r="12" customHeight="1" spans="1:10">
      <c r="A12" s="24"/>
      <c r="B12" s="25"/>
      <c r="C12" s="26"/>
      <c r="D12" s="26"/>
      <c r="E12" s="29"/>
      <c r="F12" s="28"/>
      <c r="G12" s="28"/>
      <c r="H12" s="28"/>
      <c r="I12" s="28" t="s">
        <v>199</v>
      </c>
      <c r="J12" s="29"/>
    </row>
    <row r="13" customHeight="1" spans="1:10">
      <c r="A13" s="24"/>
      <c r="B13" s="25"/>
      <c r="C13" s="26"/>
      <c r="D13" s="26"/>
      <c r="E13" s="29"/>
      <c r="F13" s="28"/>
      <c r="G13" s="28"/>
      <c r="H13" s="28"/>
      <c r="I13" s="28" t="s">
        <v>199</v>
      </c>
      <c r="J13" s="29"/>
    </row>
    <row r="14" customHeight="1" spans="1:10">
      <c r="A14" s="24"/>
      <c r="B14" s="25"/>
      <c r="C14" s="26"/>
      <c r="D14" s="26"/>
      <c r="E14" s="29"/>
      <c r="F14" s="28"/>
      <c r="G14" s="28"/>
      <c r="H14" s="28"/>
      <c r="I14" s="28" t="s">
        <v>199</v>
      </c>
      <c r="J14" s="29"/>
    </row>
    <row r="15" customHeight="1" spans="1:10">
      <c r="A15" s="24"/>
      <c r="B15" s="25"/>
      <c r="C15" s="26"/>
      <c r="D15" s="26"/>
      <c r="E15" s="29"/>
      <c r="F15" s="28"/>
      <c r="G15" s="28"/>
      <c r="H15" s="28"/>
      <c r="I15" s="28" t="s">
        <v>199</v>
      </c>
      <c r="J15" s="29"/>
    </row>
    <row r="16" customHeight="1" spans="1:10">
      <c r="A16" s="24"/>
      <c r="B16" s="25"/>
      <c r="C16" s="26"/>
      <c r="D16" s="26"/>
      <c r="E16" s="29"/>
      <c r="F16" s="28"/>
      <c r="G16" s="28"/>
      <c r="H16" s="28"/>
      <c r="I16" s="28" t="s">
        <v>199</v>
      </c>
      <c r="J16" s="29"/>
    </row>
    <row r="17" customHeight="1" spans="1:10">
      <c r="A17" s="24"/>
      <c r="B17" s="25"/>
      <c r="C17" s="26"/>
      <c r="D17" s="26"/>
      <c r="E17" s="29"/>
      <c r="F17" s="28"/>
      <c r="G17" s="28"/>
      <c r="H17" s="28"/>
      <c r="I17" s="28" t="s">
        <v>199</v>
      </c>
      <c r="J17" s="29"/>
    </row>
    <row r="18" customHeight="1" spans="1:10">
      <c r="A18" s="24"/>
      <c r="B18" s="25"/>
      <c r="C18" s="26"/>
      <c r="D18" s="26"/>
      <c r="E18" s="29"/>
      <c r="F18" s="28"/>
      <c r="G18" s="28"/>
      <c r="H18" s="28"/>
      <c r="I18" s="28" t="s">
        <v>199</v>
      </c>
      <c r="J18" s="29"/>
    </row>
    <row r="19" customHeight="1" spans="1:10">
      <c r="A19" s="24"/>
      <c r="B19" s="25"/>
      <c r="C19" s="26"/>
      <c r="D19" s="26"/>
      <c r="E19" s="29"/>
      <c r="F19" s="28"/>
      <c r="G19" s="28"/>
      <c r="H19" s="28"/>
      <c r="I19" s="28" t="s">
        <v>199</v>
      </c>
      <c r="J19" s="29"/>
    </row>
    <row r="20" customHeight="1" spans="1:10">
      <c r="A20" s="24"/>
      <c r="B20" s="25"/>
      <c r="C20" s="26"/>
      <c r="D20" s="26"/>
      <c r="E20" s="29"/>
      <c r="F20" s="28"/>
      <c r="G20" s="28"/>
      <c r="H20" s="28"/>
      <c r="I20" s="28" t="s">
        <v>199</v>
      </c>
      <c r="J20" s="29"/>
    </row>
    <row r="21" customHeight="1" spans="1:10">
      <c r="A21" s="24"/>
      <c r="B21" s="25"/>
      <c r="C21" s="26"/>
      <c r="D21" s="26"/>
      <c r="E21" s="29"/>
      <c r="F21" s="28"/>
      <c r="G21" s="28"/>
      <c r="H21" s="28"/>
      <c r="I21" s="28" t="s">
        <v>199</v>
      </c>
      <c r="J21" s="29"/>
    </row>
    <row r="22" customHeight="1" spans="1:10">
      <c r="A22" s="24"/>
      <c r="B22" s="25"/>
      <c r="C22" s="26"/>
      <c r="D22" s="26"/>
      <c r="E22" s="29"/>
      <c r="F22" s="28"/>
      <c r="G22" s="28"/>
      <c r="H22" s="28"/>
      <c r="I22" s="28" t="s">
        <v>199</v>
      </c>
      <c r="J22" s="29"/>
    </row>
    <row r="23" customHeight="1" spans="1:10">
      <c r="A23" s="24"/>
      <c r="B23" s="25"/>
      <c r="C23" s="26"/>
      <c r="D23" s="26"/>
      <c r="E23" s="29"/>
      <c r="F23" s="28"/>
      <c r="G23" s="28"/>
      <c r="H23" s="28"/>
      <c r="I23" s="28" t="s">
        <v>199</v>
      </c>
      <c r="J23" s="29"/>
    </row>
    <row r="24" customHeight="1" spans="1:10">
      <c r="A24" s="24"/>
      <c r="B24" s="25"/>
      <c r="C24" s="26"/>
      <c r="D24" s="26"/>
      <c r="E24" s="29"/>
      <c r="F24" s="28"/>
      <c r="G24" s="28"/>
      <c r="H24" s="28"/>
      <c r="I24" s="28" t="s">
        <v>199</v>
      </c>
      <c r="J24" s="29"/>
    </row>
    <row r="25" customHeight="1" spans="1:10">
      <c r="A25" s="24"/>
      <c r="B25" s="25"/>
      <c r="C25" s="26"/>
      <c r="D25" s="26"/>
      <c r="E25" s="29"/>
      <c r="F25" s="28"/>
      <c r="G25" s="28"/>
      <c r="H25" s="28"/>
      <c r="I25" s="28" t="s">
        <v>199</v>
      </c>
      <c r="J25" s="29"/>
    </row>
    <row r="26" customHeight="1" spans="1:10">
      <c r="A26" s="30" t="s">
        <v>255</v>
      </c>
      <c r="B26" s="56"/>
      <c r="C26" s="24"/>
      <c r="D26" s="26"/>
      <c r="E26" s="24"/>
      <c r="F26" s="86">
        <f>SUM(F6:F25)</f>
        <v>0</v>
      </c>
      <c r="G26" s="86">
        <f>SUM(G6:G25)</f>
        <v>0</v>
      </c>
      <c r="H26" s="28"/>
      <c r="I26" s="28" t="s">
        <v>199</v>
      </c>
      <c r="J26" s="29"/>
    </row>
    <row r="27" customHeight="1" spans="1:10">
      <c r="A27" s="30" t="s">
        <v>256</v>
      </c>
      <c r="B27" s="56"/>
      <c r="C27" s="24"/>
      <c r="D27" s="26"/>
      <c r="E27" s="24"/>
      <c r="F27" s="86"/>
      <c r="G27" s="86"/>
      <c r="H27" s="28"/>
      <c r="I27" s="28" t="s">
        <v>199</v>
      </c>
      <c r="J27" s="29"/>
    </row>
    <row r="28" customHeight="1" spans="1:10">
      <c r="A28" s="22" t="s">
        <v>189</v>
      </c>
      <c r="B28" s="24"/>
      <c r="C28" s="29"/>
      <c r="D28" s="29"/>
      <c r="E28" s="29"/>
      <c r="F28" s="28">
        <f>F26-F27</f>
        <v>0</v>
      </c>
      <c r="G28" s="28">
        <f>G26-G27</f>
        <v>0</v>
      </c>
      <c r="H28" s="28"/>
      <c r="I28" s="28" t="s">
        <v>199</v>
      </c>
      <c r="J28" s="29"/>
    </row>
    <row r="29" customHeight="1" spans="1:10">
      <c r="A29" s="51" t="str">
        <f>基础信息!A4</f>
        <v>被评估单位填表人：俞蕊</v>
      </c>
      <c r="B29" s="51"/>
      <c r="C29" s="51"/>
      <c r="D29" s="51"/>
      <c r="G29" s="57" t="str">
        <f>基础信息!A3</f>
        <v>评估人员：李美花、刘婧</v>
      </c>
      <c r="H29" s="57"/>
      <c r="I29" s="57"/>
      <c r="J29" s="57"/>
    </row>
    <row r="30" customHeight="1" spans="1:4">
      <c r="A30" s="35" t="str">
        <f>基础信息!A5</f>
        <v>填表日期：2021年8月27日</v>
      </c>
      <c r="B30" s="36"/>
      <c r="C30" s="36"/>
      <c r="D30" s="36"/>
    </row>
  </sheetData>
  <mergeCells count="7">
    <mergeCell ref="A1:J1"/>
    <mergeCell ref="A2:J2"/>
    <mergeCell ref="A26:B26"/>
    <mergeCell ref="A27:B27"/>
    <mergeCell ref="A28:B28"/>
    <mergeCell ref="A29:D29"/>
    <mergeCell ref="G29:J29"/>
  </mergeCells>
  <printOptions horizontalCentered="1"/>
  <pageMargins left="1" right="1" top="0.87" bottom="0.87" header="1.06" footer="0.51"/>
  <pageSetup paperSize="9" fitToHeight="0" orientation="landscape" verticalDpi="600"/>
  <headerFooter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41"/>
  <sheetViews>
    <sheetView view="pageBreakPreview" zoomScale="90" zoomScaleNormal="90" topLeftCell="A611" workbookViewId="0">
      <selection activeCell="F3" sqref="F$1:G$1048576"/>
    </sheetView>
  </sheetViews>
  <sheetFormatPr defaultColWidth="9" defaultRowHeight="15.75" customHeight="1"/>
  <cols>
    <col min="1" max="1" width="5.25" style="70" customWidth="1"/>
    <col min="2" max="2" width="29.025" style="70" customWidth="1"/>
    <col min="3" max="3" width="10.375" style="70" customWidth="1"/>
    <col min="4" max="4" width="10.25" style="70" customWidth="1"/>
    <col min="5" max="5" width="8.625" style="70" customWidth="1"/>
    <col min="6" max="7" width="13.8916666666667" style="70" customWidth="1"/>
    <col min="8" max="8" width="10.875" style="70" customWidth="1"/>
    <col min="9" max="9" width="9.125" style="70" customWidth="1"/>
    <col min="10" max="10" width="12" style="70" customWidth="1"/>
    <col min="11" max="16384" width="9" style="70"/>
  </cols>
  <sheetData>
    <row r="1" s="68" customFormat="1" ht="30" customHeight="1" spans="1:10">
      <c r="A1" s="72" t="s">
        <v>257</v>
      </c>
      <c r="B1" s="73"/>
      <c r="C1" s="73"/>
      <c r="D1" s="73"/>
      <c r="E1" s="73"/>
      <c r="F1" s="73"/>
      <c r="G1" s="73"/>
      <c r="H1" s="73"/>
      <c r="I1" s="73"/>
      <c r="J1" s="73"/>
    </row>
    <row r="2" ht="14.1" customHeight="1" spans="1:10">
      <c r="A2" s="74" t="str">
        <f>基础信息!A1</f>
        <v>评估基准日：2021年6月30日</v>
      </c>
      <c r="B2" s="75"/>
      <c r="C2" s="75"/>
      <c r="D2" s="75"/>
      <c r="E2" s="75"/>
      <c r="F2" s="76"/>
      <c r="G2" s="76"/>
      <c r="H2" s="76"/>
      <c r="I2" s="76"/>
      <c r="J2" s="76"/>
    </row>
    <row r="3" ht="14.1" customHeight="1" spans="1:10">
      <c r="A3" s="75"/>
      <c r="B3" s="75"/>
      <c r="C3" s="75"/>
      <c r="D3" s="75"/>
      <c r="E3" s="75"/>
      <c r="F3" s="76"/>
      <c r="G3" s="76"/>
      <c r="H3" s="76"/>
      <c r="I3" s="76"/>
      <c r="J3" s="77" t="s">
        <v>258</v>
      </c>
    </row>
    <row r="4" customHeight="1" spans="1:10">
      <c r="A4" s="78" t="str">
        <f>基础信息!A2</f>
        <v>被评估单位：江苏省糖烟酒总公司</v>
      </c>
      <c r="B4" s="78"/>
      <c r="C4" s="78"/>
      <c r="D4" s="78"/>
      <c r="F4" s="372"/>
      <c r="J4" s="79" t="s">
        <v>119</v>
      </c>
    </row>
    <row r="5" s="69" customFormat="1" customHeight="1" spans="1:10">
      <c r="A5" s="80" t="s">
        <v>120</v>
      </c>
      <c r="B5" s="80" t="s">
        <v>259</v>
      </c>
      <c r="C5" s="80" t="s">
        <v>260</v>
      </c>
      <c r="D5" s="80" t="s">
        <v>261</v>
      </c>
      <c r="E5" s="80" t="s">
        <v>262</v>
      </c>
      <c r="F5" s="94" t="s">
        <v>86</v>
      </c>
      <c r="G5" s="80" t="s">
        <v>87</v>
      </c>
      <c r="H5" s="80" t="s">
        <v>88</v>
      </c>
      <c r="I5" s="80" t="s">
        <v>122</v>
      </c>
      <c r="J5" s="80" t="s">
        <v>182</v>
      </c>
    </row>
    <row r="6" customHeight="1" spans="1:10">
      <c r="A6" s="82">
        <v>1</v>
      </c>
      <c r="B6" s="91" t="s">
        <v>263</v>
      </c>
      <c r="C6" s="85" t="s">
        <v>264</v>
      </c>
      <c r="D6" s="84" t="s">
        <v>265</v>
      </c>
      <c r="E6" s="438" t="s">
        <v>266</v>
      </c>
      <c r="F6" s="86">
        <v>94047</v>
      </c>
      <c r="G6" s="86">
        <f>F6</f>
        <v>94047</v>
      </c>
      <c r="H6" s="86"/>
      <c r="I6" s="86" t="s">
        <v>199</v>
      </c>
      <c r="J6" s="87"/>
    </row>
    <row r="7" customHeight="1" spans="1:10">
      <c r="A7" s="82">
        <v>2</v>
      </c>
      <c r="B7" s="91" t="s">
        <v>267</v>
      </c>
      <c r="C7" s="85" t="s">
        <v>264</v>
      </c>
      <c r="D7" s="84" t="s">
        <v>265</v>
      </c>
      <c r="E7" s="438" t="s">
        <v>266</v>
      </c>
      <c r="F7" s="86">
        <v>79692</v>
      </c>
      <c r="G7" s="86">
        <f t="shared" ref="G7:G70" si="0">F7</f>
        <v>79692</v>
      </c>
      <c r="H7" s="86"/>
      <c r="I7" s="86"/>
      <c r="J7" s="87"/>
    </row>
    <row r="8" s="70" customFormat="1" customHeight="1" spans="1:10">
      <c r="A8" s="82">
        <v>3</v>
      </c>
      <c r="B8" s="91" t="s">
        <v>268</v>
      </c>
      <c r="C8" s="85" t="s">
        <v>264</v>
      </c>
      <c r="D8" s="84" t="s">
        <v>265</v>
      </c>
      <c r="E8" s="438" t="s">
        <v>266</v>
      </c>
      <c r="F8" s="86">
        <v>70165.34</v>
      </c>
      <c r="G8" s="86">
        <f t="shared" si="0"/>
        <v>70165.34</v>
      </c>
      <c r="H8" s="86"/>
      <c r="I8" s="86"/>
      <c r="J8" s="87"/>
    </row>
    <row r="9" customHeight="1" spans="1:10">
      <c r="A9" s="82">
        <v>4</v>
      </c>
      <c r="B9" s="91" t="s">
        <v>269</v>
      </c>
      <c r="C9" s="85" t="s">
        <v>264</v>
      </c>
      <c r="D9" s="84" t="s">
        <v>265</v>
      </c>
      <c r="E9" s="438" t="s">
        <v>266</v>
      </c>
      <c r="F9" s="86">
        <v>66912</v>
      </c>
      <c r="G9" s="86">
        <f t="shared" si="0"/>
        <v>66912</v>
      </c>
      <c r="H9" s="86"/>
      <c r="I9" s="86"/>
      <c r="J9" s="87"/>
    </row>
    <row r="10" customHeight="1" spans="1:10">
      <c r="A10" s="82">
        <v>5</v>
      </c>
      <c r="B10" s="91" t="s">
        <v>270</v>
      </c>
      <c r="C10" s="85" t="s">
        <v>264</v>
      </c>
      <c r="D10" s="84" t="s">
        <v>265</v>
      </c>
      <c r="E10" s="438" t="s">
        <v>266</v>
      </c>
      <c r="F10" s="86">
        <v>48141.2</v>
      </c>
      <c r="G10" s="86">
        <f t="shared" si="0"/>
        <v>48141.2</v>
      </c>
      <c r="H10" s="86"/>
      <c r="I10" s="86"/>
      <c r="J10" s="87"/>
    </row>
    <row r="11" customHeight="1" spans="1:10">
      <c r="A11" s="82">
        <v>6</v>
      </c>
      <c r="B11" s="91" t="s">
        <v>271</v>
      </c>
      <c r="C11" s="85" t="s">
        <v>264</v>
      </c>
      <c r="D11" s="84" t="s">
        <v>265</v>
      </c>
      <c r="E11" s="438" t="s">
        <v>266</v>
      </c>
      <c r="F11" s="86">
        <v>39435.44</v>
      </c>
      <c r="G11" s="86">
        <f t="shared" si="0"/>
        <v>39435.44</v>
      </c>
      <c r="H11" s="86"/>
      <c r="I11" s="86"/>
      <c r="J11" s="87"/>
    </row>
    <row r="12" customHeight="1" spans="1:10">
      <c r="A12" s="82">
        <v>7</v>
      </c>
      <c r="B12" s="91" t="s">
        <v>272</v>
      </c>
      <c r="C12" s="85" t="s">
        <v>264</v>
      </c>
      <c r="D12" s="84" t="s">
        <v>265</v>
      </c>
      <c r="E12" s="438" t="s">
        <v>266</v>
      </c>
      <c r="F12" s="86">
        <v>39400</v>
      </c>
      <c r="G12" s="86">
        <f t="shared" si="0"/>
        <v>39400</v>
      </c>
      <c r="H12" s="86"/>
      <c r="I12" s="86"/>
      <c r="J12" s="87"/>
    </row>
    <row r="13" customHeight="1" spans="1:10">
      <c r="A13" s="82">
        <v>8</v>
      </c>
      <c r="B13" s="91" t="s">
        <v>273</v>
      </c>
      <c r="C13" s="85" t="s">
        <v>264</v>
      </c>
      <c r="D13" s="84" t="s">
        <v>265</v>
      </c>
      <c r="E13" s="438" t="s">
        <v>266</v>
      </c>
      <c r="F13" s="86">
        <v>25151.8</v>
      </c>
      <c r="G13" s="86">
        <f t="shared" si="0"/>
        <v>25151.8</v>
      </c>
      <c r="H13" s="86"/>
      <c r="I13" s="86"/>
      <c r="J13" s="87"/>
    </row>
    <row r="14" s="70" customFormat="1" customHeight="1" spans="1:10">
      <c r="A14" s="82">
        <v>9</v>
      </c>
      <c r="B14" s="91" t="s">
        <v>274</v>
      </c>
      <c r="C14" s="85" t="s">
        <v>264</v>
      </c>
      <c r="D14" s="84" t="s">
        <v>265</v>
      </c>
      <c r="E14" s="438" t="s">
        <v>266</v>
      </c>
      <c r="F14" s="86">
        <v>15306.9</v>
      </c>
      <c r="G14" s="86">
        <f t="shared" si="0"/>
        <v>15306.9</v>
      </c>
      <c r="H14" s="86"/>
      <c r="I14" s="86"/>
      <c r="J14" s="87"/>
    </row>
    <row r="15" customHeight="1" spans="1:10">
      <c r="A15" s="82">
        <v>10</v>
      </c>
      <c r="B15" s="91" t="s">
        <v>275</v>
      </c>
      <c r="C15" s="85" t="s">
        <v>264</v>
      </c>
      <c r="D15" s="84" t="s">
        <v>265</v>
      </c>
      <c r="E15" s="438" t="s">
        <v>266</v>
      </c>
      <c r="F15" s="86">
        <v>12487</v>
      </c>
      <c r="G15" s="86">
        <f t="shared" si="0"/>
        <v>12487</v>
      </c>
      <c r="H15" s="86"/>
      <c r="I15" s="86"/>
      <c r="J15" s="87"/>
    </row>
    <row r="16" customHeight="1" spans="1:10">
      <c r="A16" s="82">
        <v>11</v>
      </c>
      <c r="B16" s="91" t="s">
        <v>276</v>
      </c>
      <c r="C16" s="85" t="s">
        <v>264</v>
      </c>
      <c r="D16" s="84" t="s">
        <v>265</v>
      </c>
      <c r="E16" s="438" t="s">
        <v>266</v>
      </c>
      <c r="F16" s="86">
        <v>10056</v>
      </c>
      <c r="G16" s="86">
        <f t="shared" si="0"/>
        <v>10056</v>
      </c>
      <c r="H16" s="86"/>
      <c r="I16" s="86"/>
      <c r="J16" s="87"/>
    </row>
    <row r="17" customHeight="1" spans="1:10">
      <c r="A17" s="82">
        <v>12</v>
      </c>
      <c r="B17" s="91" t="s">
        <v>277</v>
      </c>
      <c r="C17" s="85" t="s">
        <v>264</v>
      </c>
      <c r="D17" s="84" t="s">
        <v>265</v>
      </c>
      <c r="E17" s="438" t="s">
        <v>266</v>
      </c>
      <c r="F17" s="86">
        <v>7200</v>
      </c>
      <c r="G17" s="86">
        <f t="shared" si="0"/>
        <v>7200</v>
      </c>
      <c r="H17" s="86"/>
      <c r="I17" s="86"/>
      <c r="J17" s="87"/>
    </row>
    <row r="18" s="70" customFormat="1" customHeight="1" spans="1:10">
      <c r="A18" s="82">
        <v>13</v>
      </c>
      <c r="B18" s="91" t="s">
        <v>278</v>
      </c>
      <c r="C18" s="85" t="s">
        <v>264</v>
      </c>
      <c r="D18" s="84" t="s">
        <v>265</v>
      </c>
      <c r="E18" s="438" t="s">
        <v>266</v>
      </c>
      <c r="F18" s="86">
        <v>5664</v>
      </c>
      <c r="G18" s="86">
        <f t="shared" si="0"/>
        <v>5664</v>
      </c>
      <c r="H18" s="86"/>
      <c r="I18" s="86"/>
      <c r="J18" s="87"/>
    </row>
    <row r="19" s="70" customFormat="1" customHeight="1" spans="1:10">
      <c r="A19" s="82">
        <v>14</v>
      </c>
      <c r="B19" s="91" t="s">
        <v>279</v>
      </c>
      <c r="C19" s="85" t="s">
        <v>264</v>
      </c>
      <c r="D19" s="84" t="s">
        <v>265</v>
      </c>
      <c r="E19" s="438" t="s">
        <v>266</v>
      </c>
      <c r="F19" s="86">
        <v>5178</v>
      </c>
      <c r="G19" s="86">
        <f t="shared" si="0"/>
        <v>5178</v>
      </c>
      <c r="H19" s="86"/>
      <c r="I19" s="86"/>
      <c r="J19" s="87"/>
    </row>
    <row r="20" s="70" customFormat="1" customHeight="1" spans="1:10">
      <c r="A20" s="82">
        <v>15</v>
      </c>
      <c r="B20" s="91" t="s">
        <v>280</v>
      </c>
      <c r="C20" s="85" t="s">
        <v>264</v>
      </c>
      <c r="D20" s="84" t="s">
        <v>265</v>
      </c>
      <c r="E20" s="438" t="s">
        <v>266</v>
      </c>
      <c r="F20" s="86">
        <v>5035</v>
      </c>
      <c r="G20" s="86">
        <f t="shared" si="0"/>
        <v>5035</v>
      </c>
      <c r="H20" s="86"/>
      <c r="I20" s="86"/>
      <c r="J20" s="87"/>
    </row>
    <row r="21" customHeight="1" spans="1:10">
      <c r="A21" s="82">
        <v>16</v>
      </c>
      <c r="B21" s="91" t="s">
        <v>281</v>
      </c>
      <c r="C21" s="85" t="s">
        <v>264</v>
      </c>
      <c r="D21" s="84" t="s">
        <v>265</v>
      </c>
      <c r="E21" s="438" t="s">
        <v>266</v>
      </c>
      <c r="F21" s="86">
        <v>4224</v>
      </c>
      <c r="G21" s="86">
        <f t="shared" si="0"/>
        <v>4224</v>
      </c>
      <c r="H21" s="86"/>
      <c r="I21" s="86"/>
      <c r="J21" s="87"/>
    </row>
    <row r="22" customHeight="1" spans="1:10">
      <c r="A22" s="82">
        <v>17</v>
      </c>
      <c r="B22" s="91" t="s">
        <v>282</v>
      </c>
      <c r="C22" s="85" t="s">
        <v>264</v>
      </c>
      <c r="D22" s="84" t="s">
        <v>265</v>
      </c>
      <c r="E22" s="438" t="s">
        <v>266</v>
      </c>
      <c r="F22" s="86">
        <v>4154</v>
      </c>
      <c r="G22" s="86">
        <f t="shared" si="0"/>
        <v>4154</v>
      </c>
      <c r="H22" s="86"/>
      <c r="I22" s="86"/>
      <c r="J22" s="87"/>
    </row>
    <row r="23" s="70" customFormat="1" customHeight="1" spans="1:10">
      <c r="A23" s="82">
        <v>18</v>
      </c>
      <c r="B23" s="91" t="s">
        <v>283</v>
      </c>
      <c r="C23" s="85" t="s">
        <v>264</v>
      </c>
      <c r="D23" s="84" t="s">
        <v>265</v>
      </c>
      <c r="E23" s="438" t="s">
        <v>266</v>
      </c>
      <c r="F23" s="86">
        <v>2732</v>
      </c>
      <c r="G23" s="86">
        <f t="shared" si="0"/>
        <v>2732</v>
      </c>
      <c r="H23" s="86"/>
      <c r="I23" s="86"/>
      <c r="J23" s="87"/>
    </row>
    <row r="24" customHeight="1" spans="1:10">
      <c r="A24" s="82">
        <v>19</v>
      </c>
      <c r="B24" s="91" t="s">
        <v>284</v>
      </c>
      <c r="C24" s="85" t="s">
        <v>264</v>
      </c>
      <c r="D24" s="84" t="s">
        <v>265</v>
      </c>
      <c r="E24" s="438" t="s">
        <v>266</v>
      </c>
      <c r="F24" s="86">
        <v>1300</v>
      </c>
      <c r="G24" s="86">
        <f t="shared" si="0"/>
        <v>1300</v>
      </c>
      <c r="H24" s="86"/>
      <c r="I24" s="86"/>
      <c r="J24" s="87"/>
    </row>
    <row r="25" customHeight="1" spans="1:10">
      <c r="A25" s="82">
        <v>20</v>
      </c>
      <c r="B25" s="91" t="s">
        <v>285</v>
      </c>
      <c r="C25" s="85" t="s">
        <v>264</v>
      </c>
      <c r="D25" s="84" t="s">
        <v>265</v>
      </c>
      <c r="E25" s="438" t="s">
        <v>266</v>
      </c>
      <c r="F25" s="86">
        <v>450</v>
      </c>
      <c r="G25" s="86">
        <f t="shared" si="0"/>
        <v>450</v>
      </c>
      <c r="H25" s="86"/>
      <c r="I25" s="86"/>
      <c r="J25" s="87"/>
    </row>
    <row r="26" customHeight="1" spans="1:10">
      <c r="A26" s="82">
        <v>21</v>
      </c>
      <c r="B26" s="91" t="s">
        <v>286</v>
      </c>
      <c r="C26" s="85" t="s">
        <v>264</v>
      </c>
      <c r="D26" s="84" t="s">
        <v>265</v>
      </c>
      <c r="E26" s="438" t="s">
        <v>266</v>
      </c>
      <c r="F26" s="86">
        <v>15.99</v>
      </c>
      <c r="G26" s="86">
        <f t="shared" si="0"/>
        <v>15.99</v>
      </c>
      <c r="H26" s="86"/>
      <c r="I26" s="86"/>
      <c r="J26" s="87"/>
    </row>
    <row r="27" customHeight="1" spans="1:10">
      <c r="A27" s="82">
        <v>22</v>
      </c>
      <c r="B27" s="88" t="s">
        <v>287</v>
      </c>
      <c r="C27" s="85" t="s">
        <v>264</v>
      </c>
      <c r="D27" s="84" t="s">
        <v>265</v>
      </c>
      <c r="E27" s="438" t="s">
        <v>266</v>
      </c>
      <c r="F27" s="86">
        <v>4</v>
      </c>
      <c r="G27" s="86">
        <f t="shared" si="0"/>
        <v>4</v>
      </c>
      <c r="H27" s="86"/>
      <c r="I27" s="86"/>
      <c r="J27" s="87"/>
    </row>
    <row r="28" s="70" customFormat="1" customHeight="1" spans="1:10">
      <c r="A28" s="82">
        <v>23</v>
      </c>
      <c r="B28" s="91" t="s">
        <v>288</v>
      </c>
      <c r="C28" s="85" t="s">
        <v>264</v>
      </c>
      <c r="D28" s="84" t="s">
        <v>265</v>
      </c>
      <c r="E28" s="438" t="s">
        <v>266</v>
      </c>
      <c r="F28" s="86">
        <v>0.5</v>
      </c>
      <c r="G28" s="86">
        <f t="shared" si="0"/>
        <v>0.5</v>
      </c>
      <c r="H28" s="86"/>
      <c r="I28" s="86"/>
      <c r="J28" s="87"/>
    </row>
    <row r="29" customHeight="1" spans="1:10">
      <c r="A29" s="82">
        <v>24</v>
      </c>
      <c r="B29" s="91" t="s">
        <v>289</v>
      </c>
      <c r="C29" s="85" t="s">
        <v>264</v>
      </c>
      <c r="D29" s="84" t="s">
        <v>290</v>
      </c>
      <c r="E29" s="438" t="s">
        <v>291</v>
      </c>
      <c r="F29" s="86">
        <v>592000</v>
      </c>
      <c r="G29" s="86">
        <f t="shared" si="0"/>
        <v>592000</v>
      </c>
      <c r="H29" s="86"/>
      <c r="I29" s="86"/>
      <c r="J29" s="87"/>
    </row>
    <row r="30" s="70" customFormat="1" customHeight="1" spans="1:10">
      <c r="A30" s="82">
        <v>25</v>
      </c>
      <c r="B30" s="91" t="s">
        <v>292</v>
      </c>
      <c r="C30" s="85" t="s">
        <v>264</v>
      </c>
      <c r="D30" s="84" t="s">
        <v>290</v>
      </c>
      <c r="E30" s="438" t="s">
        <v>291</v>
      </c>
      <c r="F30" s="86">
        <v>527600</v>
      </c>
      <c r="G30" s="86">
        <f t="shared" si="0"/>
        <v>527600</v>
      </c>
      <c r="H30" s="86"/>
      <c r="I30" s="86"/>
      <c r="J30" s="87"/>
    </row>
    <row r="31" customHeight="1" spans="1:10">
      <c r="A31" s="82">
        <v>26</v>
      </c>
      <c r="B31" s="91" t="s">
        <v>293</v>
      </c>
      <c r="C31" s="85" t="s">
        <v>264</v>
      </c>
      <c r="D31" s="84" t="s">
        <v>290</v>
      </c>
      <c r="E31" s="438" t="s">
        <v>291</v>
      </c>
      <c r="F31" s="86">
        <v>383924.4</v>
      </c>
      <c r="G31" s="86">
        <f t="shared" si="0"/>
        <v>383924.4</v>
      </c>
      <c r="H31" s="86"/>
      <c r="I31" s="86"/>
      <c r="J31" s="87"/>
    </row>
    <row r="32" customHeight="1" spans="1:10">
      <c r="A32" s="82">
        <v>27</v>
      </c>
      <c r="B32" s="91" t="s">
        <v>294</v>
      </c>
      <c r="C32" s="85" t="s">
        <v>264</v>
      </c>
      <c r="D32" s="84" t="s">
        <v>290</v>
      </c>
      <c r="E32" s="438" t="s">
        <v>291</v>
      </c>
      <c r="F32" s="86">
        <v>343383.71</v>
      </c>
      <c r="G32" s="86">
        <f t="shared" si="0"/>
        <v>343383.71</v>
      </c>
      <c r="H32" s="86"/>
      <c r="I32" s="86"/>
      <c r="J32" s="87"/>
    </row>
    <row r="33" customHeight="1" spans="1:10">
      <c r="A33" s="82">
        <v>28</v>
      </c>
      <c r="B33" s="91" t="s">
        <v>295</v>
      </c>
      <c r="C33" s="85" t="s">
        <v>264</v>
      </c>
      <c r="D33" s="84" t="s">
        <v>290</v>
      </c>
      <c r="E33" s="438" t="s">
        <v>291</v>
      </c>
      <c r="F33" s="86">
        <v>250733.48</v>
      </c>
      <c r="G33" s="86">
        <f t="shared" si="0"/>
        <v>250733.48</v>
      </c>
      <c r="H33" s="86"/>
      <c r="I33" s="86"/>
      <c r="J33" s="87"/>
    </row>
    <row r="34" s="70" customFormat="1" customHeight="1" spans="1:10">
      <c r="A34" s="82">
        <v>29</v>
      </c>
      <c r="B34" s="91" t="s">
        <v>296</v>
      </c>
      <c r="C34" s="85" t="s">
        <v>264</v>
      </c>
      <c r="D34" s="84" t="s">
        <v>290</v>
      </c>
      <c r="E34" s="438" t="s">
        <v>291</v>
      </c>
      <c r="F34" s="86">
        <v>244912</v>
      </c>
      <c r="G34" s="86">
        <f t="shared" si="0"/>
        <v>244912</v>
      </c>
      <c r="H34" s="86"/>
      <c r="I34" s="86"/>
      <c r="J34" s="87"/>
    </row>
    <row r="35" customHeight="1" spans="1:10">
      <c r="A35" s="82">
        <v>30</v>
      </c>
      <c r="B35" s="91" t="s">
        <v>297</v>
      </c>
      <c r="C35" s="85" t="s">
        <v>264</v>
      </c>
      <c r="D35" s="84" t="s">
        <v>290</v>
      </c>
      <c r="E35" s="438" t="s">
        <v>291</v>
      </c>
      <c r="F35" s="86">
        <v>219544.8</v>
      </c>
      <c r="G35" s="86">
        <f t="shared" si="0"/>
        <v>219544.8</v>
      </c>
      <c r="H35" s="86"/>
      <c r="I35" s="86"/>
      <c r="J35" s="87"/>
    </row>
    <row r="36" customHeight="1" spans="1:10">
      <c r="A36" s="82">
        <v>31</v>
      </c>
      <c r="B36" s="91" t="s">
        <v>298</v>
      </c>
      <c r="C36" s="85" t="s">
        <v>264</v>
      </c>
      <c r="D36" s="84" t="s">
        <v>290</v>
      </c>
      <c r="E36" s="438" t="s">
        <v>291</v>
      </c>
      <c r="F36" s="86">
        <v>171205.32</v>
      </c>
      <c r="G36" s="86">
        <f t="shared" si="0"/>
        <v>171205.32</v>
      </c>
      <c r="H36" s="86"/>
      <c r="I36" s="86"/>
      <c r="J36" s="87"/>
    </row>
    <row r="37" customHeight="1" spans="1:10">
      <c r="A37" s="82">
        <v>32</v>
      </c>
      <c r="B37" s="91" t="s">
        <v>299</v>
      </c>
      <c r="C37" s="85" t="s">
        <v>264</v>
      </c>
      <c r="D37" s="84" t="s">
        <v>290</v>
      </c>
      <c r="E37" s="438" t="s">
        <v>291</v>
      </c>
      <c r="F37" s="86">
        <v>168128</v>
      </c>
      <c r="G37" s="86">
        <f t="shared" si="0"/>
        <v>168128</v>
      </c>
      <c r="H37" s="86"/>
      <c r="I37" s="86"/>
      <c r="J37" s="87"/>
    </row>
    <row r="38" customHeight="1" spans="1:10">
      <c r="A38" s="82">
        <v>33</v>
      </c>
      <c r="B38" s="91" t="s">
        <v>300</v>
      </c>
      <c r="C38" s="85" t="s">
        <v>264</v>
      </c>
      <c r="D38" s="84" t="s">
        <v>290</v>
      </c>
      <c r="E38" s="438" t="s">
        <v>291</v>
      </c>
      <c r="F38" s="86">
        <v>149879.99</v>
      </c>
      <c r="G38" s="86">
        <f t="shared" si="0"/>
        <v>149879.99</v>
      </c>
      <c r="H38" s="86"/>
      <c r="I38" s="86"/>
      <c r="J38" s="87"/>
    </row>
    <row r="39" customHeight="1" spans="1:10">
      <c r="A39" s="82">
        <v>34</v>
      </c>
      <c r="B39" s="91" t="s">
        <v>301</v>
      </c>
      <c r="C39" s="85" t="s">
        <v>264</v>
      </c>
      <c r="D39" s="84" t="s">
        <v>290</v>
      </c>
      <c r="E39" s="438" t="s">
        <v>291</v>
      </c>
      <c r="F39" s="86">
        <v>148220.28</v>
      </c>
      <c r="G39" s="86">
        <f t="shared" si="0"/>
        <v>148220.28</v>
      </c>
      <c r="H39" s="86"/>
      <c r="I39" s="86"/>
      <c r="J39" s="87"/>
    </row>
    <row r="40" customHeight="1" spans="1:10">
      <c r="A40" s="82">
        <v>35</v>
      </c>
      <c r="B40" s="91" t="s">
        <v>302</v>
      </c>
      <c r="C40" s="85" t="s">
        <v>264</v>
      </c>
      <c r="D40" s="84" t="s">
        <v>290</v>
      </c>
      <c r="E40" s="438" t="s">
        <v>291</v>
      </c>
      <c r="F40" s="86">
        <v>147649.75</v>
      </c>
      <c r="G40" s="86">
        <f t="shared" si="0"/>
        <v>147649.75</v>
      </c>
      <c r="H40" s="86"/>
      <c r="I40" s="86"/>
      <c r="J40" s="87"/>
    </row>
    <row r="41" s="70" customFormat="1" customHeight="1" spans="1:10">
      <c r="A41" s="82">
        <v>36</v>
      </c>
      <c r="B41" s="91" t="s">
        <v>303</v>
      </c>
      <c r="C41" s="85" t="s">
        <v>264</v>
      </c>
      <c r="D41" s="84" t="s">
        <v>290</v>
      </c>
      <c r="E41" s="438" t="s">
        <v>291</v>
      </c>
      <c r="F41" s="86">
        <v>147644.02</v>
      </c>
      <c r="G41" s="86">
        <f t="shared" si="0"/>
        <v>147644.02</v>
      </c>
      <c r="H41" s="86"/>
      <c r="I41" s="86"/>
      <c r="J41" s="87"/>
    </row>
    <row r="42" customHeight="1" spans="1:10">
      <c r="A42" s="82">
        <v>37</v>
      </c>
      <c r="B42" s="91" t="s">
        <v>304</v>
      </c>
      <c r="C42" s="85" t="s">
        <v>264</v>
      </c>
      <c r="D42" s="84" t="s">
        <v>290</v>
      </c>
      <c r="E42" s="438" t="s">
        <v>291</v>
      </c>
      <c r="F42" s="86">
        <v>147525.36</v>
      </c>
      <c r="G42" s="86">
        <f t="shared" si="0"/>
        <v>147525.36</v>
      </c>
      <c r="H42" s="86"/>
      <c r="I42" s="86"/>
      <c r="J42" s="87"/>
    </row>
    <row r="43" customHeight="1" spans="1:10">
      <c r="A43" s="82">
        <v>38</v>
      </c>
      <c r="B43" s="91" t="s">
        <v>305</v>
      </c>
      <c r="C43" s="85" t="s">
        <v>264</v>
      </c>
      <c r="D43" s="84" t="s">
        <v>290</v>
      </c>
      <c r="E43" s="438" t="s">
        <v>291</v>
      </c>
      <c r="F43" s="86">
        <v>130540</v>
      </c>
      <c r="G43" s="86">
        <f t="shared" si="0"/>
        <v>130540</v>
      </c>
      <c r="H43" s="86"/>
      <c r="I43" s="86"/>
      <c r="J43" s="87"/>
    </row>
    <row r="44" customHeight="1" spans="1:10">
      <c r="A44" s="82">
        <v>39</v>
      </c>
      <c r="B44" s="91" t="s">
        <v>306</v>
      </c>
      <c r="C44" s="85" t="s">
        <v>264</v>
      </c>
      <c r="D44" s="84" t="s">
        <v>290</v>
      </c>
      <c r="E44" s="438" t="s">
        <v>291</v>
      </c>
      <c r="F44" s="86">
        <v>126840.15</v>
      </c>
      <c r="G44" s="86">
        <f t="shared" si="0"/>
        <v>126840.15</v>
      </c>
      <c r="H44" s="86"/>
      <c r="I44" s="86"/>
      <c r="J44" s="87"/>
    </row>
    <row r="45" s="70" customFormat="1" customHeight="1" spans="1:10">
      <c r="A45" s="82">
        <v>40</v>
      </c>
      <c r="B45" s="91" t="s">
        <v>307</v>
      </c>
      <c r="C45" s="85" t="s">
        <v>264</v>
      </c>
      <c r="D45" s="84" t="s">
        <v>290</v>
      </c>
      <c r="E45" s="438" t="s">
        <v>291</v>
      </c>
      <c r="F45" s="86">
        <v>125850</v>
      </c>
      <c r="G45" s="86">
        <f t="shared" si="0"/>
        <v>125850</v>
      </c>
      <c r="H45" s="86"/>
      <c r="I45" s="86"/>
      <c r="J45" s="87"/>
    </row>
    <row r="46" customHeight="1" spans="1:10">
      <c r="A46" s="82">
        <v>41</v>
      </c>
      <c r="B46" s="91" t="s">
        <v>308</v>
      </c>
      <c r="C46" s="85" t="s">
        <v>264</v>
      </c>
      <c r="D46" s="84" t="s">
        <v>290</v>
      </c>
      <c r="E46" s="438" t="s">
        <v>291</v>
      </c>
      <c r="F46" s="86">
        <v>113600</v>
      </c>
      <c r="G46" s="86">
        <f t="shared" si="0"/>
        <v>113600</v>
      </c>
      <c r="H46" s="86"/>
      <c r="I46" s="86"/>
      <c r="J46" s="87"/>
    </row>
    <row r="47" customHeight="1" spans="1:10">
      <c r="A47" s="82">
        <v>42</v>
      </c>
      <c r="B47" s="91" t="s">
        <v>309</v>
      </c>
      <c r="C47" s="85" t="s">
        <v>264</v>
      </c>
      <c r="D47" s="84" t="s">
        <v>290</v>
      </c>
      <c r="E47" s="438" t="s">
        <v>291</v>
      </c>
      <c r="F47" s="86">
        <v>111503.19</v>
      </c>
      <c r="G47" s="86">
        <f t="shared" si="0"/>
        <v>111503.19</v>
      </c>
      <c r="H47" s="86"/>
      <c r="I47" s="86"/>
      <c r="J47" s="87"/>
    </row>
    <row r="48" s="70" customFormat="1" customHeight="1" spans="1:10">
      <c r="A48" s="82">
        <v>43</v>
      </c>
      <c r="B48" s="91" t="s">
        <v>310</v>
      </c>
      <c r="C48" s="85" t="s">
        <v>264</v>
      </c>
      <c r="D48" s="84" t="s">
        <v>290</v>
      </c>
      <c r="E48" s="438" t="s">
        <v>291</v>
      </c>
      <c r="F48" s="86">
        <v>109434.39</v>
      </c>
      <c r="G48" s="86">
        <f t="shared" si="0"/>
        <v>109434.39</v>
      </c>
      <c r="H48" s="86"/>
      <c r="I48" s="86"/>
      <c r="J48" s="87"/>
    </row>
    <row r="49" customHeight="1" spans="1:10">
      <c r="A49" s="82">
        <v>44</v>
      </c>
      <c r="B49" s="91" t="s">
        <v>311</v>
      </c>
      <c r="C49" s="85" t="s">
        <v>264</v>
      </c>
      <c r="D49" s="84" t="s">
        <v>290</v>
      </c>
      <c r="E49" s="438" t="s">
        <v>291</v>
      </c>
      <c r="F49" s="86">
        <v>107100</v>
      </c>
      <c r="G49" s="86">
        <f t="shared" si="0"/>
        <v>107100</v>
      </c>
      <c r="H49" s="86"/>
      <c r="I49" s="86"/>
      <c r="J49" s="87"/>
    </row>
    <row r="50" customHeight="1" spans="1:10">
      <c r="A50" s="82">
        <v>45</v>
      </c>
      <c r="B50" s="91" t="s">
        <v>312</v>
      </c>
      <c r="C50" s="85" t="s">
        <v>264</v>
      </c>
      <c r="D50" s="84" t="s">
        <v>290</v>
      </c>
      <c r="E50" s="438" t="s">
        <v>291</v>
      </c>
      <c r="F50" s="86">
        <v>104139.01</v>
      </c>
      <c r="G50" s="86">
        <f t="shared" si="0"/>
        <v>104139.01</v>
      </c>
      <c r="H50" s="86"/>
      <c r="I50" s="86"/>
      <c r="J50" s="87"/>
    </row>
    <row r="51" customHeight="1" spans="1:10">
      <c r="A51" s="82">
        <v>46</v>
      </c>
      <c r="B51" s="91" t="s">
        <v>313</v>
      </c>
      <c r="C51" s="85" t="s">
        <v>264</v>
      </c>
      <c r="D51" s="84" t="s">
        <v>290</v>
      </c>
      <c r="E51" s="438" t="s">
        <v>291</v>
      </c>
      <c r="F51" s="86">
        <v>102118</v>
      </c>
      <c r="G51" s="86">
        <f t="shared" si="0"/>
        <v>102118</v>
      </c>
      <c r="H51" s="86"/>
      <c r="I51" s="86"/>
      <c r="J51" s="87"/>
    </row>
    <row r="52" customHeight="1" spans="1:10">
      <c r="A52" s="82">
        <v>47</v>
      </c>
      <c r="B52" s="91" t="s">
        <v>314</v>
      </c>
      <c r="C52" s="85" t="s">
        <v>264</v>
      </c>
      <c r="D52" s="84" t="s">
        <v>290</v>
      </c>
      <c r="E52" s="438" t="s">
        <v>291</v>
      </c>
      <c r="F52" s="86">
        <v>96550.73</v>
      </c>
      <c r="G52" s="86">
        <f t="shared" si="0"/>
        <v>96550.73</v>
      </c>
      <c r="H52" s="86"/>
      <c r="I52" s="86"/>
      <c r="J52" s="87"/>
    </row>
    <row r="53" customHeight="1" spans="1:10">
      <c r="A53" s="82">
        <v>48</v>
      </c>
      <c r="B53" s="91" t="s">
        <v>315</v>
      </c>
      <c r="C53" s="85" t="s">
        <v>264</v>
      </c>
      <c r="D53" s="84" t="s">
        <v>290</v>
      </c>
      <c r="E53" s="438" t="s">
        <v>291</v>
      </c>
      <c r="F53" s="86">
        <v>96284.21</v>
      </c>
      <c r="G53" s="86">
        <f t="shared" si="0"/>
        <v>96284.21</v>
      </c>
      <c r="H53" s="86"/>
      <c r="I53" s="86"/>
      <c r="J53" s="87"/>
    </row>
    <row r="54" customHeight="1" spans="1:10">
      <c r="A54" s="82">
        <v>49</v>
      </c>
      <c r="B54" s="91" t="s">
        <v>316</v>
      </c>
      <c r="C54" s="85" t="s">
        <v>264</v>
      </c>
      <c r="D54" s="84" t="s">
        <v>290</v>
      </c>
      <c r="E54" s="438" t="s">
        <v>291</v>
      </c>
      <c r="F54" s="86">
        <v>94326.08</v>
      </c>
      <c r="G54" s="86">
        <f t="shared" si="0"/>
        <v>94326.08</v>
      </c>
      <c r="H54" s="86"/>
      <c r="I54" s="86"/>
      <c r="J54" s="87"/>
    </row>
    <row r="55" customHeight="1" spans="1:10">
      <c r="A55" s="82">
        <v>50</v>
      </c>
      <c r="B55" s="91" t="s">
        <v>317</v>
      </c>
      <c r="C55" s="85" t="s">
        <v>264</v>
      </c>
      <c r="D55" s="84" t="s">
        <v>290</v>
      </c>
      <c r="E55" s="438" t="s">
        <v>291</v>
      </c>
      <c r="F55" s="86">
        <v>93420</v>
      </c>
      <c r="G55" s="86">
        <f t="shared" si="0"/>
        <v>93420</v>
      </c>
      <c r="H55" s="86"/>
      <c r="I55" s="86"/>
      <c r="J55" s="87"/>
    </row>
    <row r="56" customHeight="1" spans="1:10">
      <c r="A56" s="82">
        <v>51</v>
      </c>
      <c r="B56" s="91" t="s">
        <v>318</v>
      </c>
      <c r="C56" s="85" t="s">
        <v>264</v>
      </c>
      <c r="D56" s="84" t="s">
        <v>290</v>
      </c>
      <c r="E56" s="438" t="s">
        <v>291</v>
      </c>
      <c r="F56" s="86">
        <v>93357.42</v>
      </c>
      <c r="G56" s="86">
        <f t="shared" si="0"/>
        <v>93357.42</v>
      </c>
      <c r="H56" s="86"/>
      <c r="I56" s="86"/>
      <c r="J56" s="87"/>
    </row>
    <row r="57" customHeight="1" spans="1:10">
      <c r="A57" s="82">
        <v>52</v>
      </c>
      <c r="B57" s="91" t="s">
        <v>319</v>
      </c>
      <c r="C57" s="85" t="s">
        <v>264</v>
      </c>
      <c r="D57" s="84" t="s">
        <v>290</v>
      </c>
      <c r="E57" s="438" t="s">
        <v>291</v>
      </c>
      <c r="F57" s="86">
        <v>92000.1</v>
      </c>
      <c r="G57" s="86">
        <f t="shared" si="0"/>
        <v>92000.1</v>
      </c>
      <c r="H57" s="86"/>
      <c r="I57" s="86"/>
      <c r="J57" s="87"/>
    </row>
    <row r="58" s="70" customFormat="1" customHeight="1" spans="1:10">
      <c r="A58" s="82">
        <v>53</v>
      </c>
      <c r="B58" s="91" t="s">
        <v>320</v>
      </c>
      <c r="C58" s="85" t="s">
        <v>264</v>
      </c>
      <c r="D58" s="84" t="s">
        <v>290</v>
      </c>
      <c r="E58" s="438" t="s">
        <v>291</v>
      </c>
      <c r="F58" s="86">
        <v>91577.7</v>
      </c>
      <c r="G58" s="86">
        <f t="shared" si="0"/>
        <v>91577.7</v>
      </c>
      <c r="H58" s="86"/>
      <c r="I58" s="86"/>
      <c r="J58" s="87"/>
    </row>
    <row r="59" customHeight="1" spans="1:10">
      <c r="A59" s="82">
        <v>54</v>
      </c>
      <c r="B59" s="91" t="s">
        <v>321</v>
      </c>
      <c r="C59" s="85" t="s">
        <v>264</v>
      </c>
      <c r="D59" s="84" t="s">
        <v>290</v>
      </c>
      <c r="E59" s="438" t="s">
        <v>291</v>
      </c>
      <c r="F59" s="86">
        <v>89100</v>
      </c>
      <c r="G59" s="86">
        <f t="shared" si="0"/>
        <v>89100</v>
      </c>
      <c r="H59" s="86"/>
      <c r="I59" s="86"/>
      <c r="J59" s="87"/>
    </row>
    <row r="60" customHeight="1" spans="1:10">
      <c r="A60" s="82">
        <v>55</v>
      </c>
      <c r="B60" s="91" t="s">
        <v>322</v>
      </c>
      <c r="C60" s="85" t="s">
        <v>264</v>
      </c>
      <c r="D60" s="84" t="s">
        <v>290</v>
      </c>
      <c r="E60" s="438" t="s">
        <v>291</v>
      </c>
      <c r="F60" s="86">
        <v>88905.6</v>
      </c>
      <c r="G60" s="86">
        <f t="shared" si="0"/>
        <v>88905.6</v>
      </c>
      <c r="H60" s="86"/>
      <c r="I60" s="86"/>
      <c r="J60" s="87"/>
    </row>
    <row r="61" customHeight="1" spans="1:10">
      <c r="A61" s="82">
        <v>56</v>
      </c>
      <c r="B61" s="91" t="s">
        <v>323</v>
      </c>
      <c r="C61" s="85" t="s">
        <v>264</v>
      </c>
      <c r="D61" s="84" t="s">
        <v>290</v>
      </c>
      <c r="E61" s="438" t="s">
        <v>291</v>
      </c>
      <c r="F61" s="86">
        <v>85586.5</v>
      </c>
      <c r="G61" s="86">
        <f t="shared" si="0"/>
        <v>85586.5</v>
      </c>
      <c r="H61" s="86"/>
      <c r="I61" s="86"/>
      <c r="J61" s="87"/>
    </row>
    <row r="62" customHeight="1" spans="1:10">
      <c r="A62" s="82">
        <v>57</v>
      </c>
      <c r="B62" s="91" t="s">
        <v>324</v>
      </c>
      <c r="C62" s="85" t="s">
        <v>264</v>
      </c>
      <c r="D62" s="84" t="s">
        <v>290</v>
      </c>
      <c r="E62" s="438" t="s">
        <v>291</v>
      </c>
      <c r="F62" s="86">
        <v>84011.89</v>
      </c>
      <c r="G62" s="86">
        <f t="shared" si="0"/>
        <v>84011.89</v>
      </c>
      <c r="H62" s="86"/>
      <c r="I62" s="86"/>
      <c r="J62" s="87"/>
    </row>
    <row r="63" customHeight="1" spans="1:10">
      <c r="A63" s="82">
        <v>58</v>
      </c>
      <c r="B63" s="91" t="s">
        <v>325</v>
      </c>
      <c r="C63" s="85" t="s">
        <v>264</v>
      </c>
      <c r="D63" s="84" t="s">
        <v>290</v>
      </c>
      <c r="E63" s="438" t="s">
        <v>291</v>
      </c>
      <c r="F63" s="86">
        <v>83342.38</v>
      </c>
      <c r="G63" s="86">
        <f t="shared" si="0"/>
        <v>83342.38</v>
      </c>
      <c r="H63" s="86"/>
      <c r="I63" s="86"/>
      <c r="J63" s="87"/>
    </row>
    <row r="64" customHeight="1" spans="1:10">
      <c r="A64" s="82">
        <v>59</v>
      </c>
      <c r="B64" s="91" t="s">
        <v>326</v>
      </c>
      <c r="C64" s="85" t="s">
        <v>264</v>
      </c>
      <c r="D64" s="84" t="s">
        <v>290</v>
      </c>
      <c r="E64" s="438" t="s">
        <v>291</v>
      </c>
      <c r="F64" s="86">
        <v>79909.92</v>
      </c>
      <c r="G64" s="86">
        <f t="shared" si="0"/>
        <v>79909.92</v>
      </c>
      <c r="H64" s="86"/>
      <c r="I64" s="86"/>
      <c r="J64" s="87"/>
    </row>
    <row r="65" customHeight="1" spans="1:10">
      <c r="A65" s="82">
        <v>60</v>
      </c>
      <c r="B65" s="91" t="s">
        <v>327</v>
      </c>
      <c r="C65" s="85" t="s">
        <v>264</v>
      </c>
      <c r="D65" s="84" t="s">
        <v>290</v>
      </c>
      <c r="E65" s="438" t="s">
        <v>291</v>
      </c>
      <c r="F65" s="86">
        <v>75000</v>
      </c>
      <c r="G65" s="86">
        <f t="shared" si="0"/>
        <v>75000</v>
      </c>
      <c r="H65" s="86"/>
      <c r="I65" s="86"/>
      <c r="J65" s="87"/>
    </row>
    <row r="66" s="70" customFormat="1" customHeight="1" spans="1:10">
      <c r="A66" s="82">
        <v>61</v>
      </c>
      <c r="B66" s="91" t="s">
        <v>328</v>
      </c>
      <c r="C66" s="85" t="s">
        <v>264</v>
      </c>
      <c r="D66" s="84" t="s">
        <v>290</v>
      </c>
      <c r="E66" s="438" t="s">
        <v>291</v>
      </c>
      <c r="F66" s="86">
        <v>74820</v>
      </c>
      <c r="G66" s="86">
        <f t="shared" si="0"/>
        <v>74820</v>
      </c>
      <c r="H66" s="86"/>
      <c r="I66" s="86"/>
      <c r="J66" s="87"/>
    </row>
    <row r="67" customHeight="1" spans="1:10">
      <c r="A67" s="82">
        <v>62</v>
      </c>
      <c r="B67" s="91" t="s">
        <v>329</v>
      </c>
      <c r="C67" s="85" t="s">
        <v>264</v>
      </c>
      <c r="D67" s="84" t="s">
        <v>290</v>
      </c>
      <c r="E67" s="438" t="s">
        <v>291</v>
      </c>
      <c r="F67" s="86">
        <v>67470</v>
      </c>
      <c r="G67" s="86">
        <f t="shared" si="0"/>
        <v>67470</v>
      </c>
      <c r="H67" s="86"/>
      <c r="I67" s="86"/>
      <c r="J67" s="87"/>
    </row>
    <row r="68" customHeight="1" spans="1:10">
      <c r="A68" s="82">
        <v>63</v>
      </c>
      <c r="B68" s="91" t="s">
        <v>330</v>
      </c>
      <c r="C68" s="85" t="s">
        <v>264</v>
      </c>
      <c r="D68" s="84" t="s">
        <v>290</v>
      </c>
      <c r="E68" s="438" t="s">
        <v>291</v>
      </c>
      <c r="F68" s="86">
        <v>66809.15</v>
      </c>
      <c r="G68" s="86">
        <f t="shared" si="0"/>
        <v>66809.15</v>
      </c>
      <c r="H68" s="86"/>
      <c r="I68" s="86"/>
      <c r="J68" s="87"/>
    </row>
    <row r="69" customHeight="1" spans="1:10">
      <c r="A69" s="82">
        <v>64</v>
      </c>
      <c r="B69" s="91" t="s">
        <v>331</v>
      </c>
      <c r="C69" s="85" t="s">
        <v>264</v>
      </c>
      <c r="D69" s="84" t="s">
        <v>290</v>
      </c>
      <c r="E69" s="438" t="s">
        <v>291</v>
      </c>
      <c r="F69" s="86">
        <v>66720</v>
      </c>
      <c r="G69" s="86">
        <f t="shared" si="0"/>
        <v>66720</v>
      </c>
      <c r="H69" s="86"/>
      <c r="I69" s="86"/>
      <c r="J69" s="87"/>
    </row>
    <row r="70" customHeight="1" spans="1:10">
      <c r="A70" s="82">
        <v>65</v>
      </c>
      <c r="B70" s="91" t="s">
        <v>332</v>
      </c>
      <c r="C70" s="85" t="s">
        <v>264</v>
      </c>
      <c r="D70" s="84" t="s">
        <v>290</v>
      </c>
      <c r="E70" s="438" t="s">
        <v>291</v>
      </c>
      <c r="F70" s="86">
        <v>63150</v>
      </c>
      <c r="G70" s="86">
        <f t="shared" si="0"/>
        <v>63150</v>
      </c>
      <c r="H70" s="86"/>
      <c r="I70" s="86"/>
      <c r="J70" s="87"/>
    </row>
    <row r="71" customHeight="1" spans="1:10">
      <c r="A71" s="82">
        <v>66</v>
      </c>
      <c r="B71" s="91" t="s">
        <v>333</v>
      </c>
      <c r="C71" s="85" t="s">
        <v>264</v>
      </c>
      <c r="D71" s="84" t="s">
        <v>290</v>
      </c>
      <c r="E71" s="438" t="s">
        <v>291</v>
      </c>
      <c r="F71" s="86">
        <v>62364</v>
      </c>
      <c r="G71" s="86">
        <f t="shared" ref="G71:G134" si="1">F71</f>
        <v>62364</v>
      </c>
      <c r="H71" s="86"/>
      <c r="I71" s="86"/>
      <c r="J71" s="87"/>
    </row>
    <row r="72" customHeight="1" spans="1:10">
      <c r="A72" s="82">
        <v>67</v>
      </c>
      <c r="B72" s="91" t="s">
        <v>334</v>
      </c>
      <c r="C72" s="85" t="s">
        <v>264</v>
      </c>
      <c r="D72" s="84" t="s">
        <v>290</v>
      </c>
      <c r="E72" s="438" t="s">
        <v>291</v>
      </c>
      <c r="F72" s="86">
        <v>60480</v>
      </c>
      <c r="G72" s="86">
        <f t="shared" si="1"/>
        <v>60480</v>
      </c>
      <c r="H72" s="86"/>
      <c r="I72" s="86"/>
      <c r="J72" s="87"/>
    </row>
    <row r="73" s="70" customFormat="1" customHeight="1" spans="1:10">
      <c r="A73" s="82">
        <v>68</v>
      </c>
      <c r="B73" s="91" t="s">
        <v>335</v>
      </c>
      <c r="C73" s="85" t="s">
        <v>264</v>
      </c>
      <c r="D73" s="84" t="s">
        <v>290</v>
      </c>
      <c r="E73" s="438" t="s">
        <v>291</v>
      </c>
      <c r="F73" s="86">
        <v>60000</v>
      </c>
      <c r="G73" s="86">
        <f t="shared" si="1"/>
        <v>60000</v>
      </c>
      <c r="H73" s="86"/>
      <c r="I73" s="86"/>
      <c r="J73" s="87"/>
    </row>
    <row r="74" customHeight="1" spans="1:10">
      <c r="A74" s="82">
        <v>69</v>
      </c>
      <c r="B74" s="91" t="s">
        <v>336</v>
      </c>
      <c r="C74" s="85" t="s">
        <v>264</v>
      </c>
      <c r="D74" s="84" t="s">
        <v>290</v>
      </c>
      <c r="E74" s="438" t="s">
        <v>291</v>
      </c>
      <c r="F74" s="86">
        <v>60000</v>
      </c>
      <c r="G74" s="86">
        <f t="shared" si="1"/>
        <v>60000</v>
      </c>
      <c r="H74" s="86"/>
      <c r="I74" s="86"/>
      <c r="J74" s="87"/>
    </row>
    <row r="75" customHeight="1" spans="1:10">
      <c r="A75" s="82">
        <v>70</v>
      </c>
      <c r="B75" s="91" t="s">
        <v>337</v>
      </c>
      <c r="C75" s="85" t="s">
        <v>264</v>
      </c>
      <c r="D75" s="84" t="s">
        <v>290</v>
      </c>
      <c r="E75" s="438" t="s">
        <v>291</v>
      </c>
      <c r="F75" s="86">
        <v>58911.94</v>
      </c>
      <c r="G75" s="86">
        <f t="shared" si="1"/>
        <v>58911.94</v>
      </c>
      <c r="H75" s="86"/>
      <c r="I75" s="86"/>
      <c r="J75" s="87"/>
    </row>
    <row r="76" customHeight="1" spans="1:10">
      <c r="A76" s="82">
        <v>71</v>
      </c>
      <c r="B76" s="91" t="s">
        <v>338</v>
      </c>
      <c r="C76" s="85" t="s">
        <v>264</v>
      </c>
      <c r="D76" s="84" t="s">
        <v>290</v>
      </c>
      <c r="E76" s="438" t="s">
        <v>291</v>
      </c>
      <c r="F76" s="86">
        <v>58398.2</v>
      </c>
      <c r="G76" s="86">
        <f t="shared" si="1"/>
        <v>58398.2</v>
      </c>
      <c r="H76" s="86"/>
      <c r="I76" s="86"/>
      <c r="J76" s="87"/>
    </row>
    <row r="77" customHeight="1" spans="1:10">
      <c r="A77" s="82">
        <v>72</v>
      </c>
      <c r="B77" s="91" t="s">
        <v>339</v>
      </c>
      <c r="C77" s="85" t="s">
        <v>264</v>
      </c>
      <c r="D77" s="84" t="s">
        <v>290</v>
      </c>
      <c r="E77" s="438" t="s">
        <v>291</v>
      </c>
      <c r="F77" s="86">
        <v>57840</v>
      </c>
      <c r="G77" s="86">
        <f t="shared" si="1"/>
        <v>57840</v>
      </c>
      <c r="H77" s="86"/>
      <c r="I77" s="86"/>
      <c r="J77" s="87"/>
    </row>
    <row r="78" customHeight="1" spans="1:10">
      <c r="A78" s="82">
        <v>73</v>
      </c>
      <c r="B78" s="91" t="s">
        <v>340</v>
      </c>
      <c r="C78" s="85" t="s">
        <v>264</v>
      </c>
      <c r="D78" s="84" t="s">
        <v>290</v>
      </c>
      <c r="E78" s="438" t="s">
        <v>291</v>
      </c>
      <c r="F78" s="86">
        <v>54933.7</v>
      </c>
      <c r="G78" s="86">
        <f t="shared" si="1"/>
        <v>54933.7</v>
      </c>
      <c r="H78" s="86"/>
      <c r="I78" s="86"/>
      <c r="J78" s="87"/>
    </row>
    <row r="79" customHeight="1" spans="1:10">
      <c r="A79" s="82">
        <v>74</v>
      </c>
      <c r="B79" s="91" t="s">
        <v>341</v>
      </c>
      <c r="C79" s="85" t="s">
        <v>264</v>
      </c>
      <c r="D79" s="84" t="s">
        <v>290</v>
      </c>
      <c r="E79" s="438" t="s">
        <v>291</v>
      </c>
      <c r="F79" s="86">
        <v>54655.66</v>
      </c>
      <c r="G79" s="86">
        <f t="shared" si="1"/>
        <v>54655.66</v>
      </c>
      <c r="H79" s="86"/>
      <c r="I79" s="86"/>
      <c r="J79" s="87"/>
    </row>
    <row r="80" customHeight="1" spans="1:10">
      <c r="A80" s="82">
        <v>75</v>
      </c>
      <c r="B80" s="91" t="s">
        <v>342</v>
      </c>
      <c r="C80" s="85" t="s">
        <v>264</v>
      </c>
      <c r="D80" s="84" t="s">
        <v>290</v>
      </c>
      <c r="E80" s="438" t="s">
        <v>291</v>
      </c>
      <c r="F80" s="86">
        <v>52269</v>
      </c>
      <c r="G80" s="86">
        <f t="shared" si="1"/>
        <v>52269</v>
      </c>
      <c r="H80" s="86"/>
      <c r="I80" s="86"/>
      <c r="J80" s="87"/>
    </row>
    <row r="81" customHeight="1" spans="1:10">
      <c r="A81" s="82">
        <v>76</v>
      </c>
      <c r="B81" s="91" t="s">
        <v>343</v>
      </c>
      <c r="C81" s="85" t="s">
        <v>264</v>
      </c>
      <c r="D81" s="84" t="s">
        <v>290</v>
      </c>
      <c r="E81" s="438" t="s">
        <v>291</v>
      </c>
      <c r="F81" s="86">
        <v>52260</v>
      </c>
      <c r="G81" s="86">
        <f t="shared" si="1"/>
        <v>52260</v>
      </c>
      <c r="H81" s="86"/>
      <c r="I81" s="86"/>
      <c r="J81" s="87"/>
    </row>
    <row r="82" customHeight="1" spans="1:10">
      <c r="A82" s="82">
        <v>77</v>
      </c>
      <c r="B82" s="91" t="s">
        <v>344</v>
      </c>
      <c r="C82" s="85" t="s">
        <v>264</v>
      </c>
      <c r="D82" s="84" t="s">
        <v>290</v>
      </c>
      <c r="E82" s="438" t="s">
        <v>291</v>
      </c>
      <c r="F82" s="86">
        <v>50080</v>
      </c>
      <c r="G82" s="86">
        <f t="shared" si="1"/>
        <v>50080</v>
      </c>
      <c r="H82" s="86"/>
      <c r="I82" s="86"/>
      <c r="J82" s="87"/>
    </row>
    <row r="83" customHeight="1" spans="1:10">
      <c r="A83" s="82">
        <v>78</v>
      </c>
      <c r="B83" s="91" t="s">
        <v>345</v>
      </c>
      <c r="C83" s="85" t="s">
        <v>264</v>
      </c>
      <c r="D83" s="84" t="s">
        <v>290</v>
      </c>
      <c r="E83" s="438" t="s">
        <v>291</v>
      </c>
      <c r="F83" s="86">
        <v>48740</v>
      </c>
      <c r="G83" s="86">
        <f t="shared" si="1"/>
        <v>48740</v>
      </c>
      <c r="H83" s="86"/>
      <c r="I83" s="86"/>
      <c r="J83" s="87"/>
    </row>
    <row r="84" s="70" customFormat="1" customHeight="1" spans="1:10">
      <c r="A84" s="82">
        <v>79</v>
      </c>
      <c r="B84" s="91" t="s">
        <v>346</v>
      </c>
      <c r="C84" s="85" t="s">
        <v>264</v>
      </c>
      <c r="D84" s="84" t="s">
        <v>290</v>
      </c>
      <c r="E84" s="438" t="s">
        <v>291</v>
      </c>
      <c r="F84" s="86">
        <v>48460</v>
      </c>
      <c r="G84" s="86">
        <f t="shared" si="1"/>
        <v>48460</v>
      </c>
      <c r="H84" s="86"/>
      <c r="I84" s="86"/>
      <c r="J84" s="87"/>
    </row>
    <row r="85" customHeight="1" spans="1:10">
      <c r="A85" s="82">
        <v>80</v>
      </c>
      <c r="B85" s="91" t="s">
        <v>347</v>
      </c>
      <c r="C85" s="85" t="s">
        <v>264</v>
      </c>
      <c r="D85" s="84" t="s">
        <v>290</v>
      </c>
      <c r="E85" s="438" t="s">
        <v>291</v>
      </c>
      <c r="F85" s="86">
        <v>48396</v>
      </c>
      <c r="G85" s="86">
        <f t="shared" si="1"/>
        <v>48396</v>
      </c>
      <c r="H85" s="86"/>
      <c r="I85" s="86"/>
      <c r="J85" s="87"/>
    </row>
    <row r="86" customHeight="1" spans="1:10">
      <c r="A86" s="82">
        <v>81</v>
      </c>
      <c r="B86" s="91" t="s">
        <v>348</v>
      </c>
      <c r="C86" s="85" t="s">
        <v>264</v>
      </c>
      <c r="D86" s="84" t="s">
        <v>290</v>
      </c>
      <c r="E86" s="438" t="s">
        <v>291</v>
      </c>
      <c r="F86" s="86">
        <v>48000</v>
      </c>
      <c r="G86" s="86">
        <f t="shared" si="1"/>
        <v>48000</v>
      </c>
      <c r="H86" s="86"/>
      <c r="I86" s="86"/>
      <c r="J86" s="87"/>
    </row>
    <row r="87" customHeight="1" spans="1:10">
      <c r="A87" s="82">
        <v>82</v>
      </c>
      <c r="B87" s="91" t="s">
        <v>349</v>
      </c>
      <c r="C87" s="85" t="s">
        <v>264</v>
      </c>
      <c r="D87" s="84" t="s">
        <v>290</v>
      </c>
      <c r="E87" s="438" t="s">
        <v>291</v>
      </c>
      <c r="F87" s="86">
        <v>47960</v>
      </c>
      <c r="G87" s="86">
        <f t="shared" si="1"/>
        <v>47960</v>
      </c>
      <c r="H87" s="86"/>
      <c r="I87" s="86"/>
      <c r="J87" s="87"/>
    </row>
    <row r="88" customHeight="1" spans="1:10">
      <c r="A88" s="82">
        <v>83</v>
      </c>
      <c r="B88" s="91" t="s">
        <v>350</v>
      </c>
      <c r="C88" s="85" t="s">
        <v>264</v>
      </c>
      <c r="D88" s="84" t="s">
        <v>290</v>
      </c>
      <c r="E88" s="438" t="s">
        <v>291</v>
      </c>
      <c r="F88" s="86">
        <v>47803.2</v>
      </c>
      <c r="G88" s="86">
        <f t="shared" si="1"/>
        <v>47803.2</v>
      </c>
      <c r="H88" s="86"/>
      <c r="I88" s="86"/>
      <c r="J88" s="87"/>
    </row>
    <row r="89" s="70" customFormat="1" customHeight="1" spans="1:10">
      <c r="A89" s="82">
        <v>84</v>
      </c>
      <c r="B89" s="91" t="s">
        <v>351</v>
      </c>
      <c r="C89" s="85" t="s">
        <v>264</v>
      </c>
      <c r="D89" s="84" t="s">
        <v>290</v>
      </c>
      <c r="E89" s="438" t="s">
        <v>291</v>
      </c>
      <c r="F89" s="86">
        <v>47744</v>
      </c>
      <c r="G89" s="86">
        <f t="shared" si="1"/>
        <v>47744</v>
      </c>
      <c r="H89" s="86"/>
      <c r="I89" s="86"/>
      <c r="J89" s="87"/>
    </row>
    <row r="90" customHeight="1" spans="1:10">
      <c r="A90" s="82">
        <v>85</v>
      </c>
      <c r="B90" s="91" t="s">
        <v>352</v>
      </c>
      <c r="C90" s="85" t="s">
        <v>264</v>
      </c>
      <c r="D90" s="84" t="s">
        <v>290</v>
      </c>
      <c r="E90" s="438" t="s">
        <v>291</v>
      </c>
      <c r="F90" s="86">
        <v>46701.08</v>
      </c>
      <c r="G90" s="86">
        <f t="shared" si="1"/>
        <v>46701.08</v>
      </c>
      <c r="H90" s="86"/>
      <c r="I90" s="86"/>
      <c r="J90" s="87"/>
    </row>
    <row r="91" s="70" customFormat="1" customHeight="1" spans="1:10">
      <c r="A91" s="82">
        <v>86</v>
      </c>
      <c r="B91" s="91" t="s">
        <v>353</v>
      </c>
      <c r="C91" s="85" t="s">
        <v>264</v>
      </c>
      <c r="D91" s="84" t="s">
        <v>290</v>
      </c>
      <c r="E91" s="438" t="s">
        <v>291</v>
      </c>
      <c r="F91" s="86">
        <v>46500</v>
      </c>
      <c r="G91" s="86">
        <f t="shared" si="1"/>
        <v>46500</v>
      </c>
      <c r="H91" s="86"/>
      <c r="I91" s="86"/>
      <c r="J91" s="87"/>
    </row>
    <row r="92" customHeight="1" spans="1:10">
      <c r="A92" s="82">
        <v>87</v>
      </c>
      <c r="B92" s="91" t="s">
        <v>354</v>
      </c>
      <c r="C92" s="85" t="s">
        <v>264</v>
      </c>
      <c r="D92" s="84" t="s">
        <v>290</v>
      </c>
      <c r="E92" s="438" t="s">
        <v>291</v>
      </c>
      <c r="F92" s="86">
        <v>45450</v>
      </c>
      <c r="G92" s="86">
        <f t="shared" si="1"/>
        <v>45450</v>
      </c>
      <c r="H92" s="86"/>
      <c r="I92" s="86"/>
      <c r="J92" s="87"/>
    </row>
    <row r="93" s="70" customFormat="1" customHeight="1" spans="1:10">
      <c r="A93" s="82">
        <v>88</v>
      </c>
      <c r="B93" s="91" t="s">
        <v>355</v>
      </c>
      <c r="C93" s="85" t="s">
        <v>264</v>
      </c>
      <c r="D93" s="84" t="s">
        <v>290</v>
      </c>
      <c r="E93" s="438" t="s">
        <v>291</v>
      </c>
      <c r="F93" s="86">
        <v>45150</v>
      </c>
      <c r="G93" s="86">
        <f t="shared" si="1"/>
        <v>45150</v>
      </c>
      <c r="H93" s="86"/>
      <c r="I93" s="86"/>
      <c r="J93" s="87"/>
    </row>
    <row r="94" s="70" customFormat="1" customHeight="1" spans="1:10">
      <c r="A94" s="82">
        <v>89</v>
      </c>
      <c r="B94" s="91" t="s">
        <v>356</v>
      </c>
      <c r="C94" s="85" t="s">
        <v>264</v>
      </c>
      <c r="D94" s="84" t="s">
        <v>290</v>
      </c>
      <c r="E94" s="438" t="s">
        <v>291</v>
      </c>
      <c r="F94" s="86">
        <v>44445.41</v>
      </c>
      <c r="G94" s="86">
        <f t="shared" si="1"/>
        <v>44445.41</v>
      </c>
      <c r="H94" s="86"/>
      <c r="I94" s="86"/>
      <c r="J94" s="87"/>
    </row>
    <row r="95" customHeight="1" spans="1:10">
      <c r="A95" s="82">
        <v>90</v>
      </c>
      <c r="B95" s="91" t="s">
        <v>357</v>
      </c>
      <c r="C95" s="85" t="s">
        <v>264</v>
      </c>
      <c r="D95" s="84" t="s">
        <v>290</v>
      </c>
      <c r="E95" s="438" t="s">
        <v>291</v>
      </c>
      <c r="F95" s="86">
        <v>43310.4</v>
      </c>
      <c r="G95" s="86">
        <f t="shared" si="1"/>
        <v>43310.4</v>
      </c>
      <c r="H95" s="86"/>
      <c r="I95" s="86"/>
      <c r="J95" s="87"/>
    </row>
    <row r="96" customHeight="1" spans="1:10">
      <c r="A96" s="82">
        <v>91</v>
      </c>
      <c r="B96" s="91" t="s">
        <v>358</v>
      </c>
      <c r="C96" s="85" t="s">
        <v>264</v>
      </c>
      <c r="D96" s="84" t="s">
        <v>290</v>
      </c>
      <c r="E96" s="438" t="s">
        <v>291</v>
      </c>
      <c r="F96" s="86">
        <v>43166.66</v>
      </c>
      <c r="G96" s="86">
        <f t="shared" si="1"/>
        <v>43166.66</v>
      </c>
      <c r="H96" s="86"/>
      <c r="I96" s="86"/>
      <c r="J96" s="87"/>
    </row>
    <row r="97" customHeight="1" spans="1:10">
      <c r="A97" s="82">
        <v>92</v>
      </c>
      <c r="B97" s="91" t="s">
        <v>359</v>
      </c>
      <c r="C97" s="85" t="s">
        <v>264</v>
      </c>
      <c r="D97" s="84" t="s">
        <v>290</v>
      </c>
      <c r="E97" s="438" t="s">
        <v>291</v>
      </c>
      <c r="F97" s="86">
        <v>41856</v>
      </c>
      <c r="G97" s="86">
        <f t="shared" si="1"/>
        <v>41856</v>
      </c>
      <c r="H97" s="86"/>
      <c r="I97" s="86"/>
      <c r="J97" s="87"/>
    </row>
    <row r="98" customHeight="1" spans="1:10">
      <c r="A98" s="82">
        <v>93</v>
      </c>
      <c r="B98" s="91" t="s">
        <v>360</v>
      </c>
      <c r="C98" s="85" t="s">
        <v>264</v>
      </c>
      <c r="D98" s="84" t="s">
        <v>290</v>
      </c>
      <c r="E98" s="438" t="s">
        <v>291</v>
      </c>
      <c r="F98" s="86">
        <v>41737.2</v>
      </c>
      <c r="G98" s="86">
        <f t="shared" si="1"/>
        <v>41737.2</v>
      </c>
      <c r="H98" s="86"/>
      <c r="I98" s="86"/>
      <c r="J98" s="87"/>
    </row>
    <row r="99" customHeight="1" spans="1:10">
      <c r="A99" s="82">
        <v>94</v>
      </c>
      <c r="B99" s="91" t="s">
        <v>361</v>
      </c>
      <c r="C99" s="85" t="s">
        <v>264</v>
      </c>
      <c r="D99" s="84" t="s">
        <v>290</v>
      </c>
      <c r="E99" s="438" t="s">
        <v>291</v>
      </c>
      <c r="F99" s="86">
        <v>41185.2</v>
      </c>
      <c r="G99" s="86">
        <f t="shared" si="1"/>
        <v>41185.2</v>
      </c>
      <c r="H99" s="86"/>
      <c r="I99" s="86"/>
      <c r="J99" s="87"/>
    </row>
    <row r="100" customHeight="1" spans="1:10">
      <c r="A100" s="82">
        <v>95</v>
      </c>
      <c r="B100" s="91" t="s">
        <v>362</v>
      </c>
      <c r="C100" s="85" t="s">
        <v>264</v>
      </c>
      <c r="D100" s="84" t="s">
        <v>290</v>
      </c>
      <c r="E100" s="438" t="s">
        <v>291</v>
      </c>
      <c r="F100" s="86">
        <v>41040</v>
      </c>
      <c r="G100" s="86">
        <f t="shared" si="1"/>
        <v>41040</v>
      </c>
      <c r="H100" s="86"/>
      <c r="I100" s="86"/>
      <c r="J100" s="87"/>
    </row>
    <row r="101" s="70" customFormat="1" customHeight="1" spans="1:10">
      <c r="A101" s="82">
        <v>96</v>
      </c>
      <c r="B101" s="91" t="s">
        <v>363</v>
      </c>
      <c r="C101" s="85" t="s">
        <v>264</v>
      </c>
      <c r="D101" s="84" t="s">
        <v>290</v>
      </c>
      <c r="E101" s="438" t="s">
        <v>291</v>
      </c>
      <c r="F101" s="86">
        <v>40977.51</v>
      </c>
      <c r="G101" s="86">
        <f t="shared" si="1"/>
        <v>40977.51</v>
      </c>
      <c r="H101" s="86"/>
      <c r="I101" s="86"/>
      <c r="J101" s="87"/>
    </row>
    <row r="102" customHeight="1" spans="1:10">
      <c r="A102" s="82">
        <v>97</v>
      </c>
      <c r="B102" s="91" t="s">
        <v>364</v>
      </c>
      <c r="C102" s="85" t="s">
        <v>264</v>
      </c>
      <c r="D102" s="84" t="s">
        <v>290</v>
      </c>
      <c r="E102" s="438" t="s">
        <v>291</v>
      </c>
      <c r="F102" s="86">
        <v>40320</v>
      </c>
      <c r="G102" s="86">
        <f t="shared" si="1"/>
        <v>40320</v>
      </c>
      <c r="H102" s="86"/>
      <c r="I102" s="86"/>
      <c r="J102" s="87"/>
    </row>
    <row r="103" customHeight="1" spans="1:10">
      <c r="A103" s="82">
        <v>98</v>
      </c>
      <c r="B103" s="91" t="s">
        <v>365</v>
      </c>
      <c r="C103" s="85" t="s">
        <v>264</v>
      </c>
      <c r="D103" s="84" t="s">
        <v>290</v>
      </c>
      <c r="E103" s="438" t="s">
        <v>291</v>
      </c>
      <c r="F103" s="86">
        <v>38906</v>
      </c>
      <c r="G103" s="86">
        <f t="shared" si="1"/>
        <v>38906</v>
      </c>
      <c r="H103" s="86"/>
      <c r="I103" s="86"/>
      <c r="J103" s="87"/>
    </row>
    <row r="104" s="70" customFormat="1" customHeight="1" spans="1:10">
      <c r="A104" s="82">
        <v>99</v>
      </c>
      <c r="B104" s="91" t="s">
        <v>366</v>
      </c>
      <c r="C104" s="85" t="s">
        <v>264</v>
      </c>
      <c r="D104" s="84" t="s">
        <v>290</v>
      </c>
      <c r="E104" s="438" t="s">
        <v>291</v>
      </c>
      <c r="F104" s="86">
        <v>37310.9</v>
      </c>
      <c r="G104" s="86">
        <f t="shared" si="1"/>
        <v>37310.9</v>
      </c>
      <c r="H104" s="86"/>
      <c r="I104" s="86"/>
      <c r="J104" s="87"/>
    </row>
    <row r="105" customHeight="1" spans="1:10">
      <c r="A105" s="82">
        <v>100</v>
      </c>
      <c r="B105" s="91" t="s">
        <v>367</v>
      </c>
      <c r="C105" s="85" t="s">
        <v>264</v>
      </c>
      <c r="D105" s="84" t="s">
        <v>290</v>
      </c>
      <c r="E105" s="438" t="s">
        <v>291</v>
      </c>
      <c r="F105" s="86">
        <v>36599.85</v>
      </c>
      <c r="G105" s="86">
        <f t="shared" si="1"/>
        <v>36599.85</v>
      </c>
      <c r="H105" s="86"/>
      <c r="I105" s="86"/>
      <c r="J105" s="87"/>
    </row>
    <row r="106" customHeight="1" spans="1:10">
      <c r="A106" s="82">
        <v>101</v>
      </c>
      <c r="B106" s="91" t="s">
        <v>368</v>
      </c>
      <c r="C106" s="85" t="s">
        <v>264</v>
      </c>
      <c r="D106" s="84" t="s">
        <v>290</v>
      </c>
      <c r="E106" s="438" t="s">
        <v>291</v>
      </c>
      <c r="F106" s="86">
        <v>36277</v>
      </c>
      <c r="G106" s="86">
        <f t="shared" si="1"/>
        <v>36277</v>
      </c>
      <c r="H106" s="86"/>
      <c r="I106" s="86"/>
      <c r="J106" s="87"/>
    </row>
    <row r="107" customHeight="1" spans="1:10">
      <c r="A107" s="82">
        <v>102</v>
      </c>
      <c r="B107" s="91" t="s">
        <v>369</v>
      </c>
      <c r="C107" s="85" t="s">
        <v>264</v>
      </c>
      <c r="D107" s="84" t="s">
        <v>290</v>
      </c>
      <c r="E107" s="438" t="s">
        <v>291</v>
      </c>
      <c r="F107" s="86">
        <v>34963.18</v>
      </c>
      <c r="G107" s="86">
        <f t="shared" si="1"/>
        <v>34963.18</v>
      </c>
      <c r="H107" s="86"/>
      <c r="I107" s="86"/>
      <c r="J107" s="87"/>
    </row>
    <row r="108" customHeight="1" spans="1:10">
      <c r="A108" s="82">
        <v>103</v>
      </c>
      <c r="B108" s="91" t="s">
        <v>370</v>
      </c>
      <c r="C108" s="85" t="s">
        <v>264</v>
      </c>
      <c r="D108" s="84" t="s">
        <v>290</v>
      </c>
      <c r="E108" s="438" t="s">
        <v>291</v>
      </c>
      <c r="F108" s="86">
        <v>34695.4</v>
      </c>
      <c r="G108" s="86">
        <f t="shared" si="1"/>
        <v>34695.4</v>
      </c>
      <c r="H108" s="86"/>
      <c r="I108" s="86"/>
      <c r="J108" s="87"/>
    </row>
    <row r="109" customHeight="1" spans="1:10">
      <c r="A109" s="82">
        <v>104</v>
      </c>
      <c r="B109" s="91" t="s">
        <v>371</v>
      </c>
      <c r="C109" s="85" t="s">
        <v>264</v>
      </c>
      <c r="D109" s="84" t="s">
        <v>290</v>
      </c>
      <c r="E109" s="438" t="s">
        <v>291</v>
      </c>
      <c r="F109" s="86">
        <v>34250</v>
      </c>
      <c r="G109" s="86">
        <f t="shared" si="1"/>
        <v>34250</v>
      </c>
      <c r="H109" s="86"/>
      <c r="I109" s="86"/>
      <c r="J109" s="87"/>
    </row>
    <row r="110" customHeight="1" spans="1:10">
      <c r="A110" s="82">
        <v>105</v>
      </c>
      <c r="B110" s="91" t="s">
        <v>372</v>
      </c>
      <c r="C110" s="85" t="s">
        <v>264</v>
      </c>
      <c r="D110" s="84" t="s">
        <v>290</v>
      </c>
      <c r="E110" s="438" t="s">
        <v>291</v>
      </c>
      <c r="F110" s="86">
        <v>33800</v>
      </c>
      <c r="G110" s="86">
        <f t="shared" si="1"/>
        <v>33800</v>
      </c>
      <c r="H110" s="86"/>
      <c r="I110" s="86"/>
      <c r="J110" s="87"/>
    </row>
    <row r="111" customHeight="1" spans="1:10">
      <c r="A111" s="82">
        <v>106</v>
      </c>
      <c r="B111" s="91" t="s">
        <v>373</v>
      </c>
      <c r="C111" s="85" t="s">
        <v>264</v>
      </c>
      <c r="D111" s="84" t="s">
        <v>290</v>
      </c>
      <c r="E111" s="438" t="s">
        <v>291</v>
      </c>
      <c r="F111" s="86">
        <v>33250</v>
      </c>
      <c r="G111" s="86">
        <f t="shared" si="1"/>
        <v>33250</v>
      </c>
      <c r="H111" s="86"/>
      <c r="I111" s="86"/>
      <c r="J111" s="87"/>
    </row>
    <row r="112" customHeight="1" spans="1:10">
      <c r="A112" s="82">
        <v>107</v>
      </c>
      <c r="B112" s="91" t="s">
        <v>374</v>
      </c>
      <c r="C112" s="85" t="s">
        <v>264</v>
      </c>
      <c r="D112" s="84" t="s">
        <v>290</v>
      </c>
      <c r="E112" s="438" t="s">
        <v>291</v>
      </c>
      <c r="F112" s="86">
        <v>31875</v>
      </c>
      <c r="G112" s="86">
        <f t="shared" si="1"/>
        <v>31875</v>
      </c>
      <c r="H112" s="86"/>
      <c r="I112" s="86"/>
      <c r="J112" s="87"/>
    </row>
    <row r="113" customHeight="1" spans="1:10">
      <c r="A113" s="82">
        <v>108</v>
      </c>
      <c r="B113" s="91" t="s">
        <v>375</v>
      </c>
      <c r="C113" s="85" t="s">
        <v>264</v>
      </c>
      <c r="D113" s="84" t="s">
        <v>290</v>
      </c>
      <c r="E113" s="438" t="s">
        <v>291</v>
      </c>
      <c r="F113" s="86">
        <v>31434</v>
      </c>
      <c r="G113" s="86">
        <f t="shared" si="1"/>
        <v>31434</v>
      </c>
      <c r="H113" s="86"/>
      <c r="I113" s="86"/>
      <c r="J113" s="87"/>
    </row>
    <row r="114" customHeight="1" spans="1:10">
      <c r="A114" s="82">
        <v>109</v>
      </c>
      <c r="B114" s="91" t="s">
        <v>376</v>
      </c>
      <c r="C114" s="85" t="s">
        <v>264</v>
      </c>
      <c r="D114" s="84" t="s">
        <v>290</v>
      </c>
      <c r="E114" s="438" t="s">
        <v>291</v>
      </c>
      <c r="F114" s="86">
        <v>30861.35</v>
      </c>
      <c r="G114" s="86">
        <f t="shared" si="1"/>
        <v>30861.35</v>
      </c>
      <c r="H114" s="86"/>
      <c r="I114" s="86"/>
      <c r="J114" s="87"/>
    </row>
    <row r="115" customHeight="1" spans="1:10">
      <c r="A115" s="82">
        <v>110</v>
      </c>
      <c r="B115" s="91" t="s">
        <v>377</v>
      </c>
      <c r="C115" s="85" t="s">
        <v>264</v>
      </c>
      <c r="D115" s="84" t="s">
        <v>290</v>
      </c>
      <c r="E115" s="438" t="s">
        <v>291</v>
      </c>
      <c r="F115" s="86">
        <v>30832.4</v>
      </c>
      <c r="G115" s="86">
        <f t="shared" si="1"/>
        <v>30832.4</v>
      </c>
      <c r="H115" s="86"/>
      <c r="I115" s="86"/>
      <c r="J115" s="87"/>
    </row>
    <row r="116" customHeight="1" spans="1:10">
      <c r="A116" s="82">
        <v>111</v>
      </c>
      <c r="B116" s="91" t="s">
        <v>378</v>
      </c>
      <c r="C116" s="85" t="s">
        <v>264</v>
      </c>
      <c r="D116" s="84" t="s">
        <v>290</v>
      </c>
      <c r="E116" s="438" t="s">
        <v>291</v>
      </c>
      <c r="F116" s="86">
        <v>30600</v>
      </c>
      <c r="G116" s="86">
        <f t="shared" si="1"/>
        <v>30600</v>
      </c>
      <c r="H116" s="86"/>
      <c r="I116" s="86"/>
      <c r="J116" s="87"/>
    </row>
    <row r="117" customHeight="1" spans="1:10">
      <c r="A117" s="82">
        <v>112</v>
      </c>
      <c r="B117" s="91" t="s">
        <v>379</v>
      </c>
      <c r="C117" s="85" t="s">
        <v>264</v>
      </c>
      <c r="D117" s="84" t="s">
        <v>290</v>
      </c>
      <c r="E117" s="438" t="s">
        <v>291</v>
      </c>
      <c r="F117" s="86">
        <v>30500</v>
      </c>
      <c r="G117" s="86">
        <f t="shared" si="1"/>
        <v>30500</v>
      </c>
      <c r="H117" s="86"/>
      <c r="I117" s="86"/>
      <c r="J117" s="87"/>
    </row>
    <row r="118" s="70" customFormat="1" customHeight="1" spans="1:10">
      <c r="A118" s="82">
        <v>113</v>
      </c>
      <c r="B118" s="91" t="s">
        <v>380</v>
      </c>
      <c r="C118" s="85" t="s">
        <v>264</v>
      </c>
      <c r="D118" s="84" t="s">
        <v>290</v>
      </c>
      <c r="E118" s="438" t="s">
        <v>291</v>
      </c>
      <c r="F118" s="86">
        <v>30300</v>
      </c>
      <c r="G118" s="86">
        <f t="shared" si="1"/>
        <v>30300</v>
      </c>
      <c r="H118" s="86"/>
      <c r="I118" s="86"/>
      <c r="J118" s="87"/>
    </row>
    <row r="119" customHeight="1" spans="1:10">
      <c r="A119" s="82">
        <v>114</v>
      </c>
      <c r="B119" s="91" t="s">
        <v>381</v>
      </c>
      <c r="C119" s="85" t="s">
        <v>264</v>
      </c>
      <c r="D119" s="84" t="s">
        <v>290</v>
      </c>
      <c r="E119" s="438" t="s">
        <v>291</v>
      </c>
      <c r="F119" s="86">
        <v>30300</v>
      </c>
      <c r="G119" s="86">
        <f t="shared" si="1"/>
        <v>30300</v>
      </c>
      <c r="H119" s="86"/>
      <c r="I119" s="86"/>
      <c r="J119" s="87"/>
    </row>
    <row r="120" customHeight="1" spans="1:10">
      <c r="A120" s="82">
        <v>115</v>
      </c>
      <c r="B120" s="91" t="s">
        <v>382</v>
      </c>
      <c r="C120" s="85" t="s">
        <v>264</v>
      </c>
      <c r="D120" s="84" t="s">
        <v>290</v>
      </c>
      <c r="E120" s="438" t="s">
        <v>291</v>
      </c>
      <c r="F120" s="86">
        <v>30200</v>
      </c>
      <c r="G120" s="86">
        <f t="shared" si="1"/>
        <v>30200</v>
      </c>
      <c r="H120" s="86"/>
      <c r="I120" s="86"/>
      <c r="J120" s="87"/>
    </row>
    <row r="121" s="70" customFormat="1" customHeight="1" spans="1:10">
      <c r="A121" s="82">
        <v>116</v>
      </c>
      <c r="B121" s="91" t="s">
        <v>383</v>
      </c>
      <c r="C121" s="85" t="s">
        <v>264</v>
      </c>
      <c r="D121" s="84" t="s">
        <v>290</v>
      </c>
      <c r="E121" s="438" t="s">
        <v>291</v>
      </c>
      <c r="F121" s="86">
        <v>29900</v>
      </c>
      <c r="G121" s="86">
        <f t="shared" si="1"/>
        <v>29900</v>
      </c>
      <c r="H121" s="86"/>
      <c r="I121" s="86"/>
      <c r="J121" s="87"/>
    </row>
    <row r="122" customHeight="1" spans="1:10">
      <c r="A122" s="82">
        <v>117</v>
      </c>
      <c r="B122" s="91" t="s">
        <v>384</v>
      </c>
      <c r="C122" s="85" t="s">
        <v>264</v>
      </c>
      <c r="D122" s="84" t="s">
        <v>290</v>
      </c>
      <c r="E122" s="438" t="s">
        <v>291</v>
      </c>
      <c r="F122" s="86">
        <v>28990.02</v>
      </c>
      <c r="G122" s="86">
        <f t="shared" si="1"/>
        <v>28990.02</v>
      </c>
      <c r="H122" s="86"/>
      <c r="I122" s="86"/>
      <c r="J122" s="87"/>
    </row>
    <row r="123" customHeight="1" spans="1:10">
      <c r="A123" s="82">
        <v>118</v>
      </c>
      <c r="B123" s="91" t="s">
        <v>385</v>
      </c>
      <c r="C123" s="85" t="s">
        <v>264</v>
      </c>
      <c r="D123" s="84" t="s">
        <v>290</v>
      </c>
      <c r="E123" s="438" t="s">
        <v>291</v>
      </c>
      <c r="F123" s="86">
        <v>27950</v>
      </c>
      <c r="G123" s="86">
        <f t="shared" si="1"/>
        <v>27950</v>
      </c>
      <c r="H123" s="86"/>
      <c r="I123" s="86"/>
      <c r="J123" s="87"/>
    </row>
    <row r="124" customHeight="1" spans="1:10">
      <c r="A124" s="82">
        <v>119</v>
      </c>
      <c r="B124" s="91" t="s">
        <v>386</v>
      </c>
      <c r="C124" s="85" t="s">
        <v>264</v>
      </c>
      <c r="D124" s="84" t="s">
        <v>290</v>
      </c>
      <c r="E124" s="438" t="s">
        <v>291</v>
      </c>
      <c r="F124" s="86">
        <v>27554</v>
      </c>
      <c r="G124" s="86">
        <f t="shared" si="1"/>
        <v>27554</v>
      </c>
      <c r="H124" s="86"/>
      <c r="I124" s="86"/>
      <c r="J124" s="87"/>
    </row>
    <row r="125" customHeight="1" spans="1:10">
      <c r="A125" s="82">
        <v>120</v>
      </c>
      <c r="B125" s="91" t="s">
        <v>387</v>
      </c>
      <c r="C125" s="85" t="s">
        <v>264</v>
      </c>
      <c r="D125" s="84" t="s">
        <v>290</v>
      </c>
      <c r="E125" s="438" t="s">
        <v>291</v>
      </c>
      <c r="F125" s="86">
        <v>27444.49</v>
      </c>
      <c r="G125" s="86">
        <f t="shared" si="1"/>
        <v>27444.49</v>
      </c>
      <c r="H125" s="86"/>
      <c r="I125" s="86"/>
      <c r="J125" s="87"/>
    </row>
    <row r="126" customHeight="1" spans="1:10">
      <c r="A126" s="82">
        <v>121</v>
      </c>
      <c r="B126" s="91" t="s">
        <v>388</v>
      </c>
      <c r="C126" s="85" t="s">
        <v>264</v>
      </c>
      <c r="D126" s="84" t="s">
        <v>290</v>
      </c>
      <c r="E126" s="438" t="s">
        <v>291</v>
      </c>
      <c r="F126" s="86">
        <v>27392.64</v>
      </c>
      <c r="G126" s="86">
        <f t="shared" si="1"/>
        <v>27392.64</v>
      </c>
      <c r="H126" s="86"/>
      <c r="I126" s="86"/>
      <c r="J126" s="87"/>
    </row>
    <row r="127" s="70" customFormat="1" customHeight="1" spans="1:10">
      <c r="A127" s="82">
        <v>122</v>
      </c>
      <c r="B127" s="91" t="s">
        <v>389</v>
      </c>
      <c r="C127" s="85" t="s">
        <v>264</v>
      </c>
      <c r="D127" s="84" t="s">
        <v>290</v>
      </c>
      <c r="E127" s="438" t="s">
        <v>291</v>
      </c>
      <c r="F127" s="86">
        <v>27160</v>
      </c>
      <c r="G127" s="86">
        <f t="shared" si="1"/>
        <v>27160</v>
      </c>
      <c r="H127" s="86"/>
      <c r="I127" s="86"/>
      <c r="J127" s="87"/>
    </row>
    <row r="128" customHeight="1" spans="1:10">
      <c r="A128" s="82">
        <v>123</v>
      </c>
      <c r="B128" s="91" t="s">
        <v>390</v>
      </c>
      <c r="C128" s="85" t="s">
        <v>264</v>
      </c>
      <c r="D128" s="84" t="s">
        <v>290</v>
      </c>
      <c r="E128" s="438" t="s">
        <v>291</v>
      </c>
      <c r="F128" s="86">
        <v>26620.18</v>
      </c>
      <c r="G128" s="86">
        <f t="shared" si="1"/>
        <v>26620.18</v>
      </c>
      <c r="H128" s="86"/>
      <c r="I128" s="86"/>
      <c r="J128" s="87"/>
    </row>
    <row r="129" customHeight="1" spans="1:10">
      <c r="A129" s="82">
        <v>124</v>
      </c>
      <c r="B129" s="91" t="s">
        <v>391</v>
      </c>
      <c r="C129" s="85" t="s">
        <v>264</v>
      </c>
      <c r="D129" s="84" t="s">
        <v>290</v>
      </c>
      <c r="E129" s="438" t="s">
        <v>291</v>
      </c>
      <c r="F129" s="86">
        <v>26402</v>
      </c>
      <c r="G129" s="86">
        <f t="shared" si="1"/>
        <v>26402</v>
      </c>
      <c r="H129" s="86"/>
      <c r="I129" s="86"/>
      <c r="J129" s="87"/>
    </row>
    <row r="130" customHeight="1" spans="1:10">
      <c r="A130" s="82">
        <v>125</v>
      </c>
      <c r="B130" s="91" t="s">
        <v>392</v>
      </c>
      <c r="C130" s="85" t="s">
        <v>264</v>
      </c>
      <c r="D130" s="84" t="s">
        <v>290</v>
      </c>
      <c r="E130" s="438" t="s">
        <v>291</v>
      </c>
      <c r="F130" s="86">
        <v>26337.9</v>
      </c>
      <c r="G130" s="86">
        <f t="shared" si="1"/>
        <v>26337.9</v>
      </c>
      <c r="H130" s="86"/>
      <c r="I130" s="86"/>
      <c r="J130" s="87"/>
    </row>
    <row r="131" customHeight="1" spans="1:10">
      <c r="A131" s="82">
        <v>126</v>
      </c>
      <c r="B131" s="91" t="s">
        <v>393</v>
      </c>
      <c r="C131" s="85" t="s">
        <v>264</v>
      </c>
      <c r="D131" s="84" t="s">
        <v>290</v>
      </c>
      <c r="E131" s="438" t="s">
        <v>291</v>
      </c>
      <c r="F131" s="86">
        <v>26008</v>
      </c>
      <c r="G131" s="86">
        <f t="shared" si="1"/>
        <v>26008</v>
      </c>
      <c r="H131" s="86"/>
      <c r="I131" s="86"/>
      <c r="J131" s="87"/>
    </row>
    <row r="132" customHeight="1" spans="1:10">
      <c r="A132" s="82">
        <v>127</v>
      </c>
      <c r="B132" s="91" t="s">
        <v>394</v>
      </c>
      <c r="C132" s="85" t="s">
        <v>264</v>
      </c>
      <c r="D132" s="84" t="s">
        <v>290</v>
      </c>
      <c r="E132" s="438" t="s">
        <v>291</v>
      </c>
      <c r="F132" s="86">
        <v>25910</v>
      </c>
      <c r="G132" s="86">
        <f t="shared" si="1"/>
        <v>25910</v>
      </c>
      <c r="H132" s="86"/>
      <c r="I132" s="86"/>
      <c r="J132" s="87"/>
    </row>
    <row r="133" customHeight="1" spans="1:10">
      <c r="A133" s="82">
        <v>128</v>
      </c>
      <c r="B133" s="91" t="s">
        <v>395</v>
      </c>
      <c r="C133" s="85" t="s">
        <v>264</v>
      </c>
      <c r="D133" s="84" t="s">
        <v>290</v>
      </c>
      <c r="E133" s="438" t="s">
        <v>291</v>
      </c>
      <c r="F133" s="86">
        <v>25842</v>
      </c>
      <c r="G133" s="86">
        <f t="shared" si="1"/>
        <v>25842</v>
      </c>
      <c r="H133" s="86"/>
      <c r="I133" s="86"/>
      <c r="J133" s="87"/>
    </row>
    <row r="134" customHeight="1" spans="1:10">
      <c r="A134" s="82">
        <v>129</v>
      </c>
      <c r="B134" s="91" t="s">
        <v>396</v>
      </c>
      <c r="C134" s="85" t="s">
        <v>264</v>
      </c>
      <c r="D134" s="84" t="s">
        <v>290</v>
      </c>
      <c r="E134" s="438" t="s">
        <v>291</v>
      </c>
      <c r="F134" s="86">
        <v>25200</v>
      </c>
      <c r="G134" s="86">
        <f t="shared" si="1"/>
        <v>25200</v>
      </c>
      <c r="H134" s="86"/>
      <c r="I134" s="86"/>
      <c r="J134" s="87"/>
    </row>
    <row r="135" customHeight="1" spans="1:10">
      <c r="A135" s="82">
        <v>130</v>
      </c>
      <c r="B135" s="91" t="s">
        <v>397</v>
      </c>
      <c r="C135" s="85" t="s">
        <v>264</v>
      </c>
      <c r="D135" s="84" t="s">
        <v>290</v>
      </c>
      <c r="E135" s="438" t="s">
        <v>291</v>
      </c>
      <c r="F135" s="86">
        <v>24565.2</v>
      </c>
      <c r="G135" s="86">
        <f t="shared" ref="G135:G198" si="2">F135</f>
        <v>24565.2</v>
      </c>
      <c r="H135" s="86"/>
      <c r="I135" s="86"/>
      <c r="J135" s="87"/>
    </row>
    <row r="136" customHeight="1" spans="1:10">
      <c r="A136" s="82">
        <v>131</v>
      </c>
      <c r="B136" s="91" t="s">
        <v>398</v>
      </c>
      <c r="C136" s="85" t="s">
        <v>264</v>
      </c>
      <c r="D136" s="84" t="s">
        <v>290</v>
      </c>
      <c r="E136" s="438" t="s">
        <v>291</v>
      </c>
      <c r="F136" s="86">
        <v>24480</v>
      </c>
      <c r="G136" s="86">
        <f t="shared" si="2"/>
        <v>24480</v>
      </c>
      <c r="H136" s="86"/>
      <c r="I136" s="86"/>
      <c r="J136" s="87"/>
    </row>
    <row r="137" customHeight="1" spans="1:10">
      <c r="A137" s="82">
        <v>132</v>
      </c>
      <c r="B137" s="91" t="s">
        <v>399</v>
      </c>
      <c r="C137" s="85" t="s">
        <v>264</v>
      </c>
      <c r="D137" s="84" t="s">
        <v>290</v>
      </c>
      <c r="E137" s="438" t="s">
        <v>291</v>
      </c>
      <c r="F137" s="86">
        <v>24300</v>
      </c>
      <c r="G137" s="86">
        <f t="shared" si="2"/>
        <v>24300</v>
      </c>
      <c r="H137" s="86"/>
      <c r="I137" s="86"/>
      <c r="J137" s="87"/>
    </row>
    <row r="138" customHeight="1" spans="1:10">
      <c r="A138" s="82">
        <v>133</v>
      </c>
      <c r="B138" s="91" t="s">
        <v>400</v>
      </c>
      <c r="C138" s="85" t="s">
        <v>264</v>
      </c>
      <c r="D138" s="84" t="s">
        <v>290</v>
      </c>
      <c r="E138" s="438" t="s">
        <v>291</v>
      </c>
      <c r="F138" s="86">
        <v>23971.2</v>
      </c>
      <c r="G138" s="86">
        <f t="shared" si="2"/>
        <v>23971.2</v>
      </c>
      <c r="H138" s="86"/>
      <c r="I138" s="86"/>
      <c r="J138" s="87"/>
    </row>
    <row r="139" customHeight="1" spans="1:10">
      <c r="A139" s="82">
        <v>134</v>
      </c>
      <c r="B139" s="91" t="s">
        <v>401</v>
      </c>
      <c r="C139" s="85" t="s">
        <v>264</v>
      </c>
      <c r="D139" s="84" t="s">
        <v>290</v>
      </c>
      <c r="E139" s="438" t="s">
        <v>291</v>
      </c>
      <c r="F139" s="86">
        <v>23643</v>
      </c>
      <c r="G139" s="86">
        <f t="shared" si="2"/>
        <v>23643</v>
      </c>
      <c r="H139" s="86"/>
      <c r="I139" s="86"/>
      <c r="J139" s="87"/>
    </row>
    <row r="140" customHeight="1" spans="1:10">
      <c r="A140" s="82">
        <v>135</v>
      </c>
      <c r="B140" s="91" t="s">
        <v>402</v>
      </c>
      <c r="C140" s="85" t="s">
        <v>264</v>
      </c>
      <c r="D140" s="84" t="s">
        <v>290</v>
      </c>
      <c r="E140" s="438" t="s">
        <v>291</v>
      </c>
      <c r="F140" s="86">
        <v>23428.3</v>
      </c>
      <c r="G140" s="86">
        <f t="shared" si="2"/>
        <v>23428.3</v>
      </c>
      <c r="H140" s="86"/>
      <c r="I140" s="86"/>
      <c r="J140" s="87"/>
    </row>
    <row r="141" customHeight="1" spans="1:10">
      <c r="A141" s="82">
        <v>136</v>
      </c>
      <c r="B141" s="91" t="s">
        <v>403</v>
      </c>
      <c r="C141" s="85" t="s">
        <v>264</v>
      </c>
      <c r="D141" s="84" t="s">
        <v>290</v>
      </c>
      <c r="E141" s="438" t="s">
        <v>291</v>
      </c>
      <c r="F141" s="86">
        <v>23000</v>
      </c>
      <c r="G141" s="86">
        <f t="shared" si="2"/>
        <v>23000</v>
      </c>
      <c r="H141" s="86"/>
      <c r="I141" s="86"/>
      <c r="J141" s="87"/>
    </row>
    <row r="142" s="70" customFormat="1" customHeight="1" spans="1:10">
      <c r="A142" s="82">
        <v>137</v>
      </c>
      <c r="B142" s="91" t="s">
        <v>404</v>
      </c>
      <c r="C142" s="85" t="s">
        <v>264</v>
      </c>
      <c r="D142" s="84" t="s">
        <v>290</v>
      </c>
      <c r="E142" s="438" t="s">
        <v>291</v>
      </c>
      <c r="F142" s="86">
        <v>22621.27</v>
      </c>
      <c r="G142" s="86">
        <f t="shared" si="2"/>
        <v>22621.27</v>
      </c>
      <c r="H142" s="86"/>
      <c r="I142" s="86"/>
      <c r="J142" s="87"/>
    </row>
    <row r="143" customHeight="1" spans="1:10">
      <c r="A143" s="82">
        <v>138</v>
      </c>
      <c r="B143" s="91" t="s">
        <v>405</v>
      </c>
      <c r="C143" s="85" t="s">
        <v>264</v>
      </c>
      <c r="D143" s="84" t="s">
        <v>290</v>
      </c>
      <c r="E143" s="438" t="s">
        <v>291</v>
      </c>
      <c r="F143" s="86">
        <v>22078</v>
      </c>
      <c r="G143" s="86">
        <f t="shared" si="2"/>
        <v>22078</v>
      </c>
      <c r="H143" s="86"/>
      <c r="I143" s="86"/>
      <c r="J143" s="87"/>
    </row>
    <row r="144" customHeight="1" spans="1:10">
      <c r="A144" s="82">
        <v>139</v>
      </c>
      <c r="B144" s="91" t="s">
        <v>406</v>
      </c>
      <c r="C144" s="85" t="s">
        <v>264</v>
      </c>
      <c r="D144" s="84" t="s">
        <v>290</v>
      </c>
      <c r="E144" s="438" t="s">
        <v>291</v>
      </c>
      <c r="F144" s="86">
        <v>21690.4</v>
      </c>
      <c r="G144" s="86">
        <f t="shared" si="2"/>
        <v>21690.4</v>
      </c>
      <c r="H144" s="86"/>
      <c r="I144" s="86"/>
      <c r="J144" s="87"/>
    </row>
    <row r="145" customHeight="1" spans="1:10">
      <c r="A145" s="82">
        <v>140</v>
      </c>
      <c r="B145" s="91" t="s">
        <v>407</v>
      </c>
      <c r="C145" s="85" t="s">
        <v>264</v>
      </c>
      <c r="D145" s="84" t="s">
        <v>290</v>
      </c>
      <c r="E145" s="438" t="s">
        <v>291</v>
      </c>
      <c r="F145" s="86">
        <v>21136.26</v>
      </c>
      <c r="G145" s="86">
        <f t="shared" si="2"/>
        <v>21136.26</v>
      </c>
      <c r="H145" s="86"/>
      <c r="I145" s="86"/>
      <c r="J145" s="87"/>
    </row>
    <row r="146" customHeight="1" spans="1:10">
      <c r="A146" s="82">
        <v>141</v>
      </c>
      <c r="B146" s="91" t="s">
        <v>408</v>
      </c>
      <c r="C146" s="85" t="s">
        <v>264</v>
      </c>
      <c r="D146" s="84" t="s">
        <v>290</v>
      </c>
      <c r="E146" s="438" t="s">
        <v>291</v>
      </c>
      <c r="F146" s="86">
        <v>21062.06</v>
      </c>
      <c r="G146" s="86">
        <f t="shared" si="2"/>
        <v>21062.06</v>
      </c>
      <c r="H146" s="86"/>
      <c r="I146" s="86"/>
      <c r="J146" s="87"/>
    </row>
    <row r="147" customHeight="1" spans="1:10">
      <c r="A147" s="82">
        <v>142</v>
      </c>
      <c r="B147" s="91" t="s">
        <v>409</v>
      </c>
      <c r="C147" s="85" t="s">
        <v>264</v>
      </c>
      <c r="D147" s="84" t="s">
        <v>290</v>
      </c>
      <c r="E147" s="438" t="s">
        <v>291</v>
      </c>
      <c r="F147" s="86">
        <v>21000</v>
      </c>
      <c r="G147" s="86">
        <f t="shared" si="2"/>
        <v>21000</v>
      </c>
      <c r="H147" s="86"/>
      <c r="I147" s="86"/>
      <c r="J147" s="87"/>
    </row>
    <row r="148" s="70" customFormat="1" customHeight="1" spans="1:10">
      <c r="A148" s="82">
        <v>143</v>
      </c>
      <c r="B148" s="91" t="s">
        <v>410</v>
      </c>
      <c r="C148" s="85" t="s">
        <v>264</v>
      </c>
      <c r="D148" s="84" t="s">
        <v>290</v>
      </c>
      <c r="E148" s="438" t="s">
        <v>291</v>
      </c>
      <c r="F148" s="86">
        <v>20579.54</v>
      </c>
      <c r="G148" s="86">
        <f t="shared" si="2"/>
        <v>20579.54</v>
      </c>
      <c r="H148" s="86"/>
      <c r="I148" s="86"/>
      <c r="J148" s="87"/>
    </row>
    <row r="149" customHeight="1" spans="1:10">
      <c r="A149" s="82">
        <v>144</v>
      </c>
      <c r="B149" s="91" t="s">
        <v>411</v>
      </c>
      <c r="C149" s="85" t="s">
        <v>264</v>
      </c>
      <c r="D149" s="84" t="s">
        <v>290</v>
      </c>
      <c r="E149" s="438" t="s">
        <v>291</v>
      </c>
      <c r="F149" s="86">
        <v>20540</v>
      </c>
      <c r="G149" s="86">
        <f t="shared" si="2"/>
        <v>20540</v>
      </c>
      <c r="H149" s="86"/>
      <c r="I149" s="86"/>
      <c r="J149" s="87"/>
    </row>
    <row r="150" s="70" customFormat="1" customHeight="1" spans="1:10">
      <c r="A150" s="82">
        <v>145</v>
      </c>
      <c r="B150" s="91" t="s">
        <v>412</v>
      </c>
      <c r="C150" s="85" t="s">
        <v>264</v>
      </c>
      <c r="D150" s="84" t="s">
        <v>290</v>
      </c>
      <c r="E150" s="438" t="s">
        <v>291</v>
      </c>
      <c r="F150" s="86">
        <v>20226.8</v>
      </c>
      <c r="G150" s="86">
        <f t="shared" si="2"/>
        <v>20226.8</v>
      </c>
      <c r="H150" s="86"/>
      <c r="I150" s="86"/>
      <c r="J150" s="87"/>
    </row>
    <row r="151" customHeight="1" spans="1:10">
      <c r="A151" s="82">
        <v>146</v>
      </c>
      <c r="B151" s="91" t="s">
        <v>413</v>
      </c>
      <c r="C151" s="85" t="s">
        <v>264</v>
      </c>
      <c r="D151" s="84" t="s">
        <v>290</v>
      </c>
      <c r="E151" s="438" t="s">
        <v>291</v>
      </c>
      <c r="F151" s="86">
        <v>20040</v>
      </c>
      <c r="G151" s="86">
        <f t="shared" si="2"/>
        <v>20040</v>
      </c>
      <c r="H151" s="86"/>
      <c r="I151" s="86"/>
      <c r="J151" s="87"/>
    </row>
    <row r="152" s="70" customFormat="1" customHeight="1" spans="1:10">
      <c r="A152" s="82">
        <v>147</v>
      </c>
      <c r="B152" s="91" t="s">
        <v>414</v>
      </c>
      <c r="C152" s="85" t="s">
        <v>264</v>
      </c>
      <c r="D152" s="84" t="s">
        <v>290</v>
      </c>
      <c r="E152" s="438" t="s">
        <v>291</v>
      </c>
      <c r="F152" s="86">
        <v>20001.24</v>
      </c>
      <c r="G152" s="86">
        <f t="shared" si="2"/>
        <v>20001.24</v>
      </c>
      <c r="H152" s="86"/>
      <c r="I152" s="86"/>
      <c r="J152" s="87"/>
    </row>
    <row r="153" customHeight="1" spans="1:10">
      <c r="A153" s="82">
        <v>148</v>
      </c>
      <c r="B153" s="91" t="s">
        <v>415</v>
      </c>
      <c r="C153" s="85" t="s">
        <v>264</v>
      </c>
      <c r="D153" s="84" t="s">
        <v>290</v>
      </c>
      <c r="E153" s="438" t="s">
        <v>291</v>
      </c>
      <c r="F153" s="86">
        <v>20000</v>
      </c>
      <c r="G153" s="86">
        <f t="shared" si="2"/>
        <v>20000</v>
      </c>
      <c r="H153" s="86"/>
      <c r="I153" s="86"/>
      <c r="J153" s="87"/>
    </row>
    <row r="154" s="70" customFormat="1" customHeight="1" spans="1:10">
      <c r="A154" s="82">
        <v>149</v>
      </c>
      <c r="B154" s="91" t="s">
        <v>416</v>
      </c>
      <c r="C154" s="85" t="s">
        <v>264</v>
      </c>
      <c r="D154" s="84" t="s">
        <v>290</v>
      </c>
      <c r="E154" s="438" t="s">
        <v>291</v>
      </c>
      <c r="F154" s="86">
        <v>19907</v>
      </c>
      <c r="G154" s="86">
        <f t="shared" si="2"/>
        <v>19907</v>
      </c>
      <c r="H154" s="86"/>
      <c r="I154" s="86"/>
      <c r="J154" s="87"/>
    </row>
    <row r="155" customHeight="1" spans="1:10">
      <c r="A155" s="82">
        <v>150</v>
      </c>
      <c r="B155" s="91" t="s">
        <v>417</v>
      </c>
      <c r="C155" s="85" t="s">
        <v>264</v>
      </c>
      <c r="D155" s="84" t="s">
        <v>290</v>
      </c>
      <c r="E155" s="438" t="s">
        <v>291</v>
      </c>
      <c r="F155" s="86">
        <v>19578.2</v>
      </c>
      <c r="G155" s="86">
        <f t="shared" si="2"/>
        <v>19578.2</v>
      </c>
      <c r="H155" s="86"/>
      <c r="I155" s="86"/>
      <c r="J155" s="87"/>
    </row>
    <row r="156" customHeight="1" spans="1:10">
      <c r="A156" s="82">
        <v>151</v>
      </c>
      <c r="B156" s="91" t="s">
        <v>418</v>
      </c>
      <c r="C156" s="85" t="s">
        <v>264</v>
      </c>
      <c r="D156" s="84" t="s">
        <v>290</v>
      </c>
      <c r="E156" s="438" t="s">
        <v>291</v>
      </c>
      <c r="F156" s="86">
        <v>18744</v>
      </c>
      <c r="G156" s="86">
        <f t="shared" si="2"/>
        <v>18744</v>
      </c>
      <c r="H156" s="86"/>
      <c r="I156" s="86"/>
      <c r="J156" s="87"/>
    </row>
    <row r="157" customHeight="1" spans="1:10">
      <c r="A157" s="82">
        <v>152</v>
      </c>
      <c r="B157" s="91" t="s">
        <v>419</v>
      </c>
      <c r="C157" s="85" t="s">
        <v>264</v>
      </c>
      <c r="D157" s="84" t="s">
        <v>290</v>
      </c>
      <c r="E157" s="438" t="s">
        <v>291</v>
      </c>
      <c r="F157" s="86">
        <v>18106.2</v>
      </c>
      <c r="G157" s="86">
        <f t="shared" si="2"/>
        <v>18106.2</v>
      </c>
      <c r="H157" s="86"/>
      <c r="I157" s="86"/>
      <c r="J157" s="87"/>
    </row>
    <row r="158" customHeight="1" spans="1:10">
      <c r="A158" s="82">
        <v>153</v>
      </c>
      <c r="B158" s="91" t="s">
        <v>420</v>
      </c>
      <c r="C158" s="85" t="s">
        <v>264</v>
      </c>
      <c r="D158" s="84" t="s">
        <v>290</v>
      </c>
      <c r="E158" s="438" t="s">
        <v>291</v>
      </c>
      <c r="F158" s="86">
        <v>17960</v>
      </c>
      <c r="G158" s="86">
        <f t="shared" si="2"/>
        <v>17960</v>
      </c>
      <c r="H158" s="86"/>
      <c r="I158" s="86"/>
      <c r="J158" s="87"/>
    </row>
    <row r="159" customHeight="1" spans="1:10">
      <c r="A159" s="82">
        <v>154</v>
      </c>
      <c r="B159" s="91" t="s">
        <v>421</v>
      </c>
      <c r="C159" s="85" t="s">
        <v>264</v>
      </c>
      <c r="D159" s="84" t="s">
        <v>290</v>
      </c>
      <c r="E159" s="438" t="s">
        <v>291</v>
      </c>
      <c r="F159" s="86">
        <v>17902</v>
      </c>
      <c r="G159" s="86">
        <f t="shared" si="2"/>
        <v>17902</v>
      </c>
      <c r="H159" s="86"/>
      <c r="I159" s="86"/>
      <c r="J159" s="87"/>
    </row>
    <row r="160" customHeight="1" spans="1:10">
      <c r="A160" s="82">
        <v>155</v>
      </c>
      <c r="B160" s="91" t="s">
        <v>422</v>
      </c>
      <c r="C160" s="85" t="s">
        <v>264</v>
      </c>
      <c r="D160" s="84" t="s">
        <v>290</v>
      </c>
      <c r="E160" s="438" t="s">
        <v>291</v>
      </c>
      <c r="F160" s="86">
        <v>17888</v>
      </c>
      <c r="G160" s="86">
        <f t="shared" si="2"/>
        <v>17888</v>
      </c>
      <c r="H160" s="86"/>
      <c r="I160" s="86"/>
      <c r="J160" s="87"/>
    </row>
    <row r="161" customHeight="1" spans="1:10">
      <c r="A161" s="82">
        <v>156</v>
      </c>
      <c r="B161" s="91" t="s">
        <v>423</v>
      </c>
      <c r="C161" s="85" t="s">
        <v>264</v>
      </c>
      <c r="D161" s="84" t="s">
        <v>290</v>
      </c>
      <c r="E161" s="438" t="s">
        <v>291</v>
      </c>
      <c r="F161" s="86">
        <v>17360.4</v>
      </c>
      <c r="G161" s="86">
        <f t="shared" si="2"/>
        <v>17360.4</v>
      </c>
      <c r="H161" s="86"/>
      <c r="I161" s="86"/>
      <c r="J161" s="87"/>
    </row>
    <row r="162" customHeight="1" spans="1:10">
      <c r="A162" s="82">
        <v>157</v>
      </c>
      <c r="B162" s="91" t="s">
        <v>424</v>
      </c>
      <c r="C162" s="85" t="s">
        <v>264</v>
      </c>
      <c r="D162" s="84" t="s">
        <v>290</v>
      </c>
      <c r="E162" s="438" t="s">
        <v>291</v>
      </c>
      <c r="F162" s="86">
        <v>17130</v>
      </c>
      <c r="G162" s="86">
        <f t="shared" si="2"/>
        <v>17130</v>
      </c>
      <c r="H162" s="86"/>
      <c r="I162" s="86"/>
      <c r="J162" s="87"/>
    </row>
    <row r="163" customHeight="1" spans="1:10">
      <c r="A163" s="82">
        <v>158</v>
      </c>
      <c r="B163" s="91" t="s">
        <v>425</v>
      </c>
      <c r="C163" s="85" t="s">
        <v>264</v>
      </c>
      <c r="D163" s="84" t="s">
        <v>290</v>
      </c>
      <c r="E163" s="438" t="s">
        <v>291</v>
      </c>
      <c r="F163" s="86">
        <v>16904.06</v>
      </c>
      <c r="G163" s="86">
        <f t="shared" si="2"/>
        <v>16904.06</v>
      </c>
      <c r="H163" s="86"/>
      <c r="I163" s="86"/>
      <c r="J163" s="87"/>
    </row>
    <row r="164" customHeight="1" spans="1:10">
      <c r="A164" s="82">
        <v>159</v>
      </c>
      <c r="B164" s="91" t="s">
        <v>426</v>
      </c>
      <c r="C164" s="85" t="s">
        <v>264</v>
      </c>
      <c r="D164" s="84" t="s">
        <v>290</v>
      </c>
      <c r="E164" s="438" t="s">
        <v>291</v>
      </c>
      <c r="F164" s="86">
        <v>16806.14</v>
      </c>
      <c r="G164" s="86">
        <f t="shared" si="2"/>
        <v>16806.14</v>
      </c>
      <c r="H164" s="86"/>
      <c r="I164" s="86"/>
      <c r="J164" s="87"/>
    </row>
    <row r="165" customHeight="1" spans="1:10">
      <c r="A165" s="82">
        <v>160</v>
      </c>
      <c r="B165" s="91" t="s">
        <v>427</v>
      </c>
      <c r="C165" s="85" t="s">
        <v>264</v>
      </c>
      <c r="D165" s="84" t="s">
        <v>290</v>
      </c>
      <c r="E165" s="438" t="s">
        <v>291</v>
      </c>
      <c r="F165" s="86">
        <v>16536</v>
      </c>
      <c r="G165" s="86">
        <f t="shared" si="2"/>
        <v>16536</v>
      </c>
      <c r="H165" s="86"/>
      <c r="I165" s="86"/>
      <c r="J165" s="87"/>
    </row>
    <row r="166" customHeight="1" spans="1:10">
      <c r="A166" s="82">
        <v>161</v>
      </c>
      <c r="B166" s="91" t="s">
        <v>428</v>
      </c>
      <c r="C166" s="85" t="s">
        <v>264</v>
      </c>
      <c r="D166" s="84" t="s">
        <v>290</v>
      </c>
      <c r="E166" s="438" t="s">
        <v>291</v>
      </c>
      <c r="F166" s="86">
        <v>16372.8</v>
      </c>
      <c r="G166" s="86">
        <f t="shared" si="2"/>
        <v>16372.8</v>
      </c>
      <c r="H166" s="86"/>
      <c r="I166" s="86"/>
      <c r="J166" s="87"/>
    </row>
    <row r="167" customHeight="1" spans="1:10">
      <c r="A167" s="82">
        <v>162</v>
      </c>
      <c r="B167" s="91" t="s">
        <v>429</v>
      </c>
      <c r="C167" s="85" t="s">
        <v>264</v>
      </c>
      <c r="D167" s="84" t="s">
        <v>290</v>
      </c>
      <c r="E167" s="438" t="s">
        <v>291</v>
      </c>
      <c r="F167" s="86">
        <v>16244.4</v>
      </c>
      <c r="G167" s="86">
        <f t="shared" si="2"/>
        <v>16244.4</v>
      </c>
      <c r="H167" s="86"/>
      <c r="I167" s="86"/>
      <c r="J167" s="87"/>
    </row>
    <row r="168" customHeight="1" spans="1:10">
      <c r="A168" s="82">
        <v>163</v>
      </c>
      <c r="B168" s="91" t="s">
        <v>430</v>
      </c>
      <c r="C168" s="85" t="s">
        <v>264</v>
      </c>
      <c r="D168" s="84" t="s">
        <v>290</v>
      </c>
      <c r="E168" s="438" t="s">
        <v>291</v>
      </c>
      <c r="F168" s="86">
        <v>15835</v>
      </c>
      <c r="G168" s="86">
        <f t="shared" si="2"/>
        <v>15835</v>
      </c>
      <c r="H168" s="86"/>
      <c r="I168" s="86"/>
      <c r="J168" s="87"/>
    </row>
    <row r="169" customHeight="1" spans="1:10">
      <c r="A169" s="82">
        <v>164</v>
      </c>
      <c r="B169" s="91" t="s">
        <v>431</v>
      </c>
      <c r="C169" s="85" t="s">
        <v>264</v>
      </c>
      <c r="D169" s="84" t="s">
        <v>290</v>
      </c>
      <c r="E169" s="438" t="s">
        <v>291</v>
      </c>
      <c r="F169" s="86">
        <v>15600</v>
      </c>
      <c r="G169" s="86">
        <f t="shared" si="2"/>
        <v>15600</v>
      </c>
      <c r="H169" s="86"/>
      <c r="I169" s="86"/>
      <c r="J169" s="87"/>
    </row>
    <row r="170" customHeight="1" spans="1:10">
      <c r="A170" s="82">
        <v>165</v>
      </c>
      <c r="B170" s="91" t="s">
        <v>432</v>
      </c>
      <c r="C170" s="85" t="s">
        <v>264</v>
      </c>
      <c r="D170" s="84" t="s">
        <v>290</v>
      </c>
      <c r="E170" s="438" t="s">
        <v>291</v>
      </c>
      <c r="F170" s="86">
        <v>15400.01</v>
      </c>
      <c r="G170" s="86">
        <f t="shared" si="2"/>
        <v>15400.01</v>
      </c>
      <c r="H170" s="86"/>
      <c r="I170" s="86"/>
      <c r="J170" s="87"/>
    </row>
    <row r="171" customHeight="1" spans="1:10">
      <c r="A171" s="82">
        <v>166</v>
      </c>
      <c r="B171" s="91" t="s">
        <v>433</v>
      </c>
      <c r="C171" s="85" t="s">
        <v>264</v>
      </c>
      <c r="D171" s="84" t="s">
        <v>290</v>
      </c>
      <c r="E171" s="438" t="s">
        <v>291</v>
      </c>
      <c r="F171" s="86">
        <v>15342.07</v>
      </c>
      <c r="G171" s="86">
        <f t="shared" si="2"/>
        <v>15342.07</v>
      </c>
      <c r="H171" s="86"/>
      <c r="I171" s="86"/>
      <c r="J171" s="87"/>
    </row>
    <row r="172" s="70" customFormat="1" customHeight="1" spans="1:10">
      <c r="A172" s="82">
        <v>167</v>
      </c>
      <c r="B172" s="91" t="s">
        <v>434</v>
      </c>
      <c r="C172" s="85" t="s">
        <v>264</v>
      </c>
      <c r="D172" s="84" t="s">
        <v>290</v>
      </c>
      <c r="E172" s="438" t="s">
        <v>291</v>
      </c>
      <c r="F172" s="86">
        <v>15250</v>
      </c>
      <c r="G172" s="86">
        <f t="shared" si="2"/>
        <v>15250</v>
      </c>
      <c r="H172" s="86"/>
      <c r="I172" s="86"/>
      <c r="J172" s="87"/>
    </row>
    <row r="173" customHeight="1" spans="1:10">
      <c r="A173" s="82">
        <v>168</v>
      </c>
      <c r="B173" s="91" t="s">
        <v>435</v>
      </c>
      <c r="C173" s="85" t="s">
        <v>264</v>
      </c>
      <c r="D173" s="84" t="s">
        <v>290</v>
      </c>
      <c r="E173" s="438" t="s">
        <v>291</v>
      </c>
      <c r="F173" s="86">
        <v>15214.8</v>
      </c>
      <c r="G173" s="86">
        <f t="shared" si="2"/>
        <v>15214.8</v>
      </c>
      <c r="H173" s="86"/>
      <c r="I173" s="86"/>
      <c r="J173" s="87"/>
    </row>
    <row r="174" s="70" customFormat="1" customHeight="1" spans="1:10">
      <c r="A174" s="82">
        <v>169</v>
      </c>
      <c r="B174" s="91" t="s">
        <v>436</v>
      </c>
      <c r="C174" s="85" t="s">
        <v>264</v>
      </c>
      <c r="D174" s="84" t="s">
        <v>290</v>
      </c>
      <c r="E174" s="438" t="s">
        <v>291</v>
      </c>
      <c r="F174" s="86">
        <v>15150</v>
      </c>
      <c r="G174" s="86">
        <f t="shared" si="2"/>
        <v>15150</v>
      </c>
      <c r="H174" s="86"/>
      <c r="I174" s="86"/>
      <c r="J174" s="87"/>
    </row>
    <row r="175" customHeight="1" spans="1:10">
      <c r="A175" s="82">
        <v>170</v>
      </c>
      <c r="B175" s="91" t="s">
        <v>437</v>
      </c>
      <c r="C175" s="85" t="s">
        <v>264</v>
      </c>
      <c r="D175" s="84" t="s">
        <v>290</v>
      </c>
      <c r="E175" s="438" t="s">
        <v>291</v>
      </c>
      <c r="F175" s="86">
        <v>14580</v>
      </c>
      <c r="G175" s="86">
        <f t="shared" si="2"/>
        <v>14580</v>
      </c>
      <c r="H175" s="86"/>
      <c r="I175" s="86"/>
      <c r="J175" s="87"/>
    </row>
    <row r="176" customHeight="1" spans="1:10">
      <c r="A176" s="82">
        <v>171</v>
      </c>
      <c r="B176" s="91" t="s">
        <v>438</v>
      </c>
      <c r="C176" s="85" t="s">
        <v>264</v>
      </c>
      <c r="D176" s="84" t="s">
        <v>290</v>
      </c>
      <c r="E176" s="438" t="s">
        <v>291</v>
      </c>
      <c r="F176" s="86">
        <v>14496</v>
      </c>
      <c r="G176" s="86">
        <f t="shared" si="2"/>
        <v>14496</v>
      </c>
      <c r="H176" s="86"/>
      <c r="I176" s="86"/>
      <c r="J176" s="87"/>
    </row>
    <row r="177" customHeight="1" spans="1:10">
      <c r="A177" s="82">
        <v>172</v>
      </c>
      <c r="B177" s="91" t="s">
        <v>439</v>
      </c>
      <c r="C177" s="85" t="s">
        <v>264</v>
      </c>
      <c r="D177" s="84" t="s">
        <v>290</v>
      </c>
      <c r="E177" s="438" t="s">
        <v>291</v>
      </c>
      <c r="F177" s="86">
        <v>14400</v>
      </c>
      <c r="G177" s="86">
        <f t="shared" si="2"/>
        <v>14400</v>
      </c>
      <c r="H177" s="86"/>
      <c r="I177" s="86"/>
      <c r="J177" s="87"/>
    </row>
    <row r="178" customHeight="1" spans="1:10">
      <c r="A178" s="82">
        <v>173</v>
      </c>
      <c r="B178" s="91" t="s">
        <v>440</v>
      </c>
      <c r="C178" s="85" t="s">
        <v>264</v>
      </c>
      <c r="D178" s="84" t="s">
        <v>290</v>
      </c>
      <c r="E178" s="438" t="s">
        <v>291</v>
      </c>
      <c r="F178" s="86">
        <v>14345</v>
      </c>
      <c r="G178" s="86">
        <f t="shared" si="2"/>
        <v>14345</v>
      </c>
      <c r="H178" s="86"/>
      <c r="I178" s="86"/>
      <c r="J178" s="87"/>
    </row>
    <row r="179" customHeight="1" spans="1:10">
      <c r="A179" s="82">
        <v>174</v>
      </c>
      <c r="B179" s="91" t="s">
        <v>441</v>
      </c>
      <c r="C179" s="85" t="s">
        <v>264</v>
      </c>
      <c r="D179" s="84" t="s">
        <v>290</v>
      </c>
      <c r="E179" s="438" t="s">
        <v>291</v>
      </c>
      <c r="F179" s="86">
        <v>14300</v>
      </c>
      <c r="G179" s="86">
        <f t="shared" si="2"/>
        <v>14300</v>
      </c>
      <c r="H179" s="86"/>
      <c r="I179" s="86"/>
      <c r="J179" s="87"/>
    </row>
    <row r="180" customHeight="1" spans="1:10">
      <c r="A180" s="82">
        <v>175</v>
      </c>
      <c r="B180" s="91" t="s">
        <v>442</v>
      </c>
      <c r="C180" s="85" t="s">
        <v>264</v>
      </c>
      <c r="D180" s="84" t="s">
        <v>290</v>
      </c>
      <c r="E180" s="438" t="s">
        <v>291</v>
      </c>
      <c r="F180" s="86">
        <v>14210</v>
      </c>
      <c r="G180" s="86">
        <f t="shared" si="2"/>
        <v>14210</v>
      </c>
      <c r="H180" s="86"/>
      <c r="I180" s="86"/>
      <c r="J180" s="87"/>
    </row>
    <row r="181" customHeight="1" spans="1:10">
      <c r="A181" s="82">
        <v>176</v>
      </c>
      <c r="B181" s="91" t="s">
        <v>443</v>
      </c>
      <c r="C181" s="85" t="s">
        <v>264</v>
      </c>
      <c r="D181" s="84" t="s">
        <v>290</v>
      </c>
      <c r="E181" s="438" t="s">
        <v>291</v>
      </c>
      <c r="F181" s="86">
        <v>13985</v>
      </c>
      <c r="G181" s="86">
        <f t="shared" si="2"/>
        <v>13985</v>
      </c>
      <c r="H181" s="86"/>
      <c r="I181" s="86"/>
      <c r="J181" s="87"/>
    </row>
    <row r="182" customHeight="1" spans="1:10">
      <c r="A182" s="82">
        <v>177</v>
      </c>
      <c r="B182" s="91" t="s">
        <v>444</v>
      </c>
      <c r="C182" s="85" t="s">
        <v>264</v>
      </c>
      <c r="D182" s="84" t="s">
        <v>290</v>
      </c>
      <c r="E182" s="438" t="s">
        <v>291</v>
      </c>
      <c r="F182" s="86">
        <v>13875</v>
      </c>
      <c r="G182" s="86">
        <f t="shared" si="2"/>
        <v>13875</v>
      </c>
      <c r="H182" s="86"/>
      <c r="I182" s="86"/>
      <c r="J182" s="87"/>
    </row>
    <row r="183" customHeight="1" spans="1:10">
      <c r="A183" s="82">
        <v>178</v>
      </c>
      <c r="B183" s="91" t="s">
        <v>445</v>
      </c>
      <c r="C183" s="85" t="s">
        <v>264</v>
      </c>
      <c r="D183" s="84" t="s">
        <v>290</v>
      </c>
      <c r="E183" s="438" t="s">
        <v>291</v>
      </c>
      <c r="F183" s="86">
        <v>13612</v>
      </c>
      <c r="G183" s="86">
        <f t="shared" si="2"/>
        <v>13612</v>
      </c>
      <c r="H183" s="86"/>
      <c r="I183" s="86"/>
      <c r="J183" s="87"/>
    </row>
    <row r="184" s="70" customFormat="1" customHeight="1" spans="1:10">
      <c r="A184" s="82">
        <v>179</v>
      </c>
      <c r="B184" s="91" t="s">
        <v>446</v>
      </c>
      <c r="C184" s="85" t="s">
        <v>264</v>
      </c>
      <c r="D184" s="84" t="s">
        <v>290</v>
      </c>
      <c r="E184" s="438" t="s">
        <v>291</v>
      </c>
      <c r="F184" s="86">
        <v>13280</v>
      </c>
      <c r="G184" s="86">
        <f t="shared" si="2"/>
        <v>13280</v>
      </c>
      <c r="H184" s="86"/>
      <c r="I184" s="86"/>
      <c r="J184" s="87"/>
    </row>
    <row r="185" s="70" customFormat="1" customHeight="1" spans="1:10">
      <c r="A185" s="82">
        <v>180</v>
      </c>
      <c r="B185" s="91" t="s">
        <v>447</v>
      </c>
      <c r="C185" s="85" t="s">
        <v>264</v>
      </c>
      <c r="D185" s="84" t="s">
        <v>290</v>
      </c>
      <c r="E185" s="438" t="s">
        <v>291</v>
      </c>
      <c r="F185" s="86">
        <v>13106.5</v>
      </c>
      <c r="G185" s="86">
        <f t="shared" si="2"/>
        <v>13106.5</v>
      </c>
      <c r="H185" s="86"/>
      <c r="I185" s="86"/>
      <c r="J185" s="87"/>
    </row>
    <row r="186" customHeight="1" spans="1:10">
      <c r="A186" s="82">
        <v>181</v>
      </c>
      <c r="B186" s="91" t="s">
        <v>448</v>
      </c>
      <c r="C186" s="85" t="s">
        <v>264</v>
      </c>
      <c r="D186" s="84" t="s">
        <v>290</v>
      </c>
      <c r="E186" s="438" t="s">
        <v>291</v>
      </c>
      <c r="F186" s="86">
        <v>13010</v>
      </c>
      <c r="G186" s="86">
        <f t="shared" si="2"/>
        <v>13010</v>
      </c>
      <c r="H186" s="86"/>
      <c r="I186" s="86"/>
      <c r="J186" s="87"/>
    </row>
    <row r="187" customHeight="1" spans="1:10">
      <c r="A187" s="82">
        <v>182</v>
      </c>
      <c r="B187" s="91" t="s">
        <v>449</v>
      </c>
      <c r="C187" s="85" t="s">
        <v>264</v>
      </c>
      <c r="D187" s="84" t="s">
        <v>290</v>
      </c>
      <c r="E187" s="438" t="s">
        <v>291</v>
      </c>
      <c r="F187" s="86">
        <v>12821</v>
      </c>
      <c r="G187" s="86">
        <f t="shared" si="2"/>
        <v>12821</v>
      </c>
      <c r="H187" s="86"/>
      <c r="I187" s="86"/>
      <c r="J187" s="87"/>
    </row>
    <row r="188" customHeight="1" spans="1:10">
      <c r="A188" s="82">
        <v>183</v>
      </c>
      <c r="B188" s="91" t="s">
        <v>450</v>
      </c>
      <c r="C188" s="85" t="s">
        <v>264</v>
      </c>
      <c r="D188" s="84" t="s">
        <v>290</v>
      </c>
      <c r="E188" s="438" t="s">
        <v>291</v>
      </c>
      <c r="F188" s="86">
        <v>12318</v>
      </c>
      <c r="G188" s="86">
        <f t="shared" si="2"/>
        <v>12318</v>
      </c>
      <c r="H188" s="86"/>
      <c r="I188" s="86"/>
      <c r="J188" s="87"/>
    </row>
    <row r="189" customHeight="1" spans="1:10">
      <c r="A189" s="82">
        <v>184</v>
      </c>
      <c r="B189" s="91" t="s">
        <v>451</v>
      </c>
      <c r="C189" s="85" t="s">
        <v>264</v>
      </c>
      <c r="D189" s="84" t="s">
        <v>290</v>
      </c>
      <c r="E189" s="438" t="s">
        <v>291</v>
      </c>
      <c r="F189" s="86">
        <v>12240</v>
      </c>
      <c r="G189" s="86">
        <f t="shared" si="2"/>
        <v>12240</v>
      </c>
      <c r="H189" s="86"/>
      <c r="I189" s="86"/>
      <c r="J189" s="87"/>
    </row>
    <row r="190" customHeight="1" spans="1:10">
      <c r="A190" s="82">
        <v>185</v>
      </c>
      <c r="B190" s="91" t="s">
        <v>452</v>
      </c>
      <c r="C190" s="85" t="s">
        <v>264</v>
      </c>
      <c r="D190" s="84" t="s">
        <v>290</v>
      </c>
      <c r="E190" s="438" t="s">
        <v>291</v>
      </c>
      <c r="F190" s="86">
        <v>12199.8</v>
      </c>
      <c r="G190" s="86">
        <f t="shared" si="2"/>
        <v>12199.8</v>
      </c>
      <c r="H190" s="86"/>
      <c r="I190" s="86"/>
      <c r="J190" s="87"/>
    </row>
    <row r="191" s="70" customFormat="1" customHeight="1" spans="1:10">
      <c r="A191" s="82">
        <v>186</v>
      </c>
      <c r="B191" s="91" t="s">
        <v>453</v>
      </c>
      <c r="C191" s="85" t="s">
        <v>264</v>
      </c>
      <c r="D191" s="84" t="s">
        <v>290</v>
      </c>
      <c r="E191" s="438" t="s">
        <v>291</v>
      </c>
      <c r="F191" s="86">
        <v>12177.43</v>
      </c>
      <c r="G191" s="86">
        <f t="shared" si="2"/>
        <v>12177.43</v>
      </c>
      <c r="H191" s="86"/>
      <c r="I191" s="86"/>
      <c r="J191" s="87"/>
    </row>
    <row r="192" customHeight="1" spans="1:10">
      <c r="A192" s="82">
        <v>187</v>
      </c>
      <c r="B192" s="91" t="s">
        <v>454</v>
      </c>
      <c r="C192" s="85" t="s">
        <v>264</v>
      </c>
      <c r="D192" s="84" t="s">
        <v>290</v>
      </c>
      <c r="E192" s="438" t="s">
        <v>291</v>
      </c>
      <c r="F192" s="86">
        <v>12160</v>
      </c>
      <c r="G192" s="86">
        <f t="shared" si="2"/>
        <v>12160</v>
      </c>
      <c r="H192" s="86"/>
      <c r="I192" s="86"/>
      <c r="J192" s="87"/>
    </row>
    <row r="193" customHeight="1" spans="1:10">
      <c r="A193" s="82">
        <v>188</v>
      </c>
      <c r="B193" s="91" t="s">
        <v>455</v>
      </c>
      <c r="C193" s="85" t="s">
        <v>264</v>
      </c>
      <c r="D193" s="84" t="s">
        <v>290</v>
      </c>
      <c r="E193" s="438" t="s">
        <v>291</v>
      </c>
      <c r="F193" s="86">
        <v>12130.55</v>
      </c>
      <c r="G193" s="86">
        <f t="shared" si="2"/>
        <v>12130.55</v>
      </c>
      <c r="H193" s="86"/>
      <c r="I193" s="86"/>
      <c r="J193" s="87"/>
    </row>
    <row r="194" customHeight="1" spans="1:10">
      <c r="A194" s="82">
        <v>189</v>
      </c>
      <c r="B194" s="91" t="s">
        <v>456</v>
      </c>
      <c r="C194" s="85" t="s">
        <v>264</v>
      </c>
      <c r="D194" s="84" t="s">
        <v>290</v>
      </c>
      <c r="E194" s="438" t="s">
        <v>291</v>
      </c>
      <c r="F194" s="86">
        <v>12075</v>
      </c>
      <c r="G194" s="86">
        <f t="shared" si="2"/>
        <v>12075</v>
      </c>
      <c r="H194" s="86"/>
      <c r="I194" s="86"/>
      <c r="J194" s="87"/>
    </row>
    <row r="195" customHeight="1" spans="1:10">
      <c r="A195" s="82">
        <v>190</v>
      </c>
      <c r="B195" s="91" t="s">
        <v>457</v>
      </c>
      <c r="C195" s="85" t="s">
        <v>264</v>
      </c>
      <c r="D195" s="84" t="s">
        <v>290</v>
      </c>
      <c r="E195" s="438" t="s">
        <v>291</v>
      </c>
      <c r="F195" s="86">
        <v>11505</v>
      </c>
      <c r="G195" s="86">
        <f t="shared" si="2"/>
        <v>11505</v>
      </c>
      <c r="H195" s="86"/>
      <c r="I195" s="86"/>
      <c r="J195" s="87"/>
    </row>
    <row r="196" customHeight="1" spans="1:10">
      <c r="A196" s="82">
        <v>191</v>
      </c>
      <c r="B196" s="91" t="s">
        <v>458</v>
      </c>
      <c r="C196" s="85" t="s">
        <v>264</v>
      </c>
      <c r="D196" s="84" t="s">
        <v>290</v>
      </c>
      <c r="E196" s="438" t="s">
        <v>291</v>
      </c>
      <c r="F196" s="86">
        <v>11438.99</v>
      </c>
      <c r="G196" s="86">
        <f t="shared" si="2"/>
        <v>11438.99</v>
      </c>
      <c r="H196" s="86"/>
      <c r="I196" s="86"/>
      <c r="J196" s="87"/>
    </row>
    <row r="197" customHeight="1" spans="1:10">
      <c r="A197" s="82">
        <v>192</v>
      </c>
      <c r="B197" s="91" t="s">
        <v>459</v>
      </c>
      <c r="C197" s="85" t="s">
        <v>264</v>
      </c>
      <c r="D197" s="84" t="s">
        <v>290</v>
      </c>
      <c r="E197" s="438" t="s">
        <v>291</v>
      </c>
      <c r="F197" s="86">
        <v>11280</v>
      </c>
      <c r="G197" s="86">
        <f t="shared" si="2"/>
        <v>11280</v>
      </c>
      <c r="H197" s="86"/>
      <c r="I197" s="86"/>
      <c r="J197" s="87"/>
    </row>
    <row r="198" customHeight="1" spans="1:10">
      <c r="A198" s="82">
        <v>193</v>
      </c>
      <c r="B198" s="91" t="s">
        <v>460</v>
      </c>
      <c r="C198" s="85" t="s">
        <v>264</v>
      </c>
      <c r="D198" s="84" t="s">
        <v>290</v>
      </c>
      <c r="E198" s="438" t="s">
        <v>291</v>
      </c>
      <c r="F198" s="86">
        <v>11060.8</v>
      </c>
      <c r="G198" s="86">
        <f t="shared" si="2"/>
        <v>11060.8</v>
      </c>
      <c r="H198" s="86"/>
      <c r="I198" s="86"/>
      <c r="J198" s="87"/>
    </row>
    <row r="199" customHeight="1" spans="1:10">
      <c r="A199" s="82">
        <v>194</v>
      </c>
      <c r="B199" s="91" t="s">
        <v>461</v>
      </c>
      <c r="C199" s="85" t="s">
        <v>264</v>
      </c>
      <c r="D199" s="84" t="s">
        <v>290</v>
      </c>
      <c r="E199" s="438" t="s">
        <v>291</v>
      </c>
      <c r="F199" s="86">
        <v>10900</v>
      </c>
      <c r="G199" s="86">
        <f t="shared" ref="G199:G262" si="3">F199</f>
        <v>10900</v>
      </c>
      <c r="H199" s="86"/>
      <c r="I199" s="86"/>
      <c r="J199" s="87"/>
    </row>
    <row r="200" customHeight="1" spans="1:10">
      <c r="A200" s="82">
        <v>195</v>
      </c>
      <c r="B200" s="91" t="s">
        <v>462</v>
      </c>
      <c r="C200" s="85" t="s">
        <v>264</v>
      </c>
      <c r="D200" s="84" t="s">
        <v>290</v>
      </c>
      <c r="E200" s="438" t="s">
        <v>291</v>
      </c>
      <c r="F200" s="86">
        <v>10800.72</v>
      </c>
      <c r="G200" s="86">
        <f t="shared" si="3"/>
        <v>10800.72</v>
      </c>
      <c r="H200" s="86"/>
      <c r="I200" s="86"/>
      <c r="J200" s="87"/>
    </row>
    <row r="201" customHeight="1" spans="1:10">
      <c r="A201" s="82">
        <v>196</v>
      </c>
      <c r="B201" s="91" t="s">
        <v>463</v>
      </c>
      <c r="C201" s="85" t="s">
        <v>264</v>
      </c>
      <c r="D201" s="84" t="s">
        <v>290</v>
      </c>
      <c r="E201" s="438" t="s">
        <v>291</v>
      </c>
      <c r="F201" s="86">
        <v>10764</v>
      </c>
      <c r="G201" s="86">
        <f t="shared" si="3"/>
        <v>10764</v>
      </c>
      <c r="H201" s="86"/>
      <c r="I201" s="86"/>
      <c r="J201" s="87"/>
    </row>
    <row r="202" customHeight="1" spans="1:10">
      <c r="A202" s="82">
        <v>197</v>
      </c>
      <c r="B202" s="91" t="s">
        <v>464</v>
      </c>
      <c r="C202" s="85" t="s">
        <v>264</v>
      </c>
      <c r="D202" s="84" t="s">
        <v>290</v>
      </c>
      <c r="E202" s="438" t="s">
        <v>291</v>
      </c>
      <c r="F202" s="86">
        <v>10437.56</v>
      </c>
      <c r="G202" s="86">
        <f t="shared" si="3"/>
        <v>10437.56</v>
      </c>
      <c r="H202" s="86"/>
      <c r="I202" s="86"/>
      <c r="J202" s="87"/>
    </row>
    <row r="203" customHeight="1" spans="1:10">
      <c r="A203" s="82">
        <v>198</v>
      </c>
      <c r="B203" s="91" t="s">
        <v>465</v>
      </c>
      <c r="C203" s="85" t="s">
        <v>264</v>
      </c>
      <c r="D203" s="84" t="s">
        <v>290</v>
      </c>
      <c r="E203" s="438" t="s">
        <v>291</v>
      </c>
      <c r="F203" s="86">
        <v>10346.09</v>
      </c>
      <c r="G203" s="86">
        <f t="shared" si="3"/>
        <v>10346.09</v>
      </c>
      <c r="H203" s="86"/>
      <c r="I203" s="86"/>
      <c r="J203" s="87"/>
    </row>
    <row r="204" customHeight="1" spans="1:10">
      <c r="A204" s="82">
        <v>199</v>
      </c>
      <c r="B204" s="91" t="s">
        <v>466</v>
      </c>
      <c r="C204" s="85" t="s">
        <v>264</v>
      </c>
      <c r="D204" s="84" t="s">
        <v>290</v>
      </c>
      <c r="E204" s="438" t="s">
        <v>291</v>
      </c>
      <c r="F204" s="86">
        <v>10000</v>
      </c>
      <c r="G204" s="86">
        <f t="shared" si="3"/>
        <v>10000</v>
      </c>
      <c r="H204" s="86"/>
      <c r="I204" s="86"/>
      <c r="J204" s="87"/>
    </row>
    <row r="205" customHeight="1" spans="1:10">
      <c r="A205" s="82">
        <v>200</v>
      </c>
      <c r="B205" s="91" t="s">
        <v>467</v>
      </c>
      <c r="C205" s="85" t="s">
        <v>264</v>
      </c>
      <c r="D205" s="84" t="s">
        <v>290</v>
      </c>
      <c r="E205" s="438" t="s">
        <v>291</v>
      </c>
      <c r="F205" s="86">
        <v>9946.5</v>
      </c>
      <c r="G205" s="86">
        <f t="shared" si="3"/>
        <v>9946.5</v>
      </c>
      <c r="H205" s="86"/>
      <c r="I205" s="86"/>
      <c r="J205" s="87"/>
    </row>
    <row r="206" customHeight="1" spans="1:10">
      <c r="A206" s="82">
        <v>201</v>
      </c>
      <c r="B206" s="91" t="s">
        <v>468</v>
      </c>
      <c r="C206" s="85" t="s">
        <v>264</v>
      </c>
      <c r="D206" s="84" t="s">
        <v>290</v>
      </c>
      <c r="E206" s="438" t="s">
        <v>291</v>
      </c>
      <c r="F206" s="86">
        <v>9945</v>
      </c>
      <c r="G206" s="86">
        <f t="shared" si="3"/>
        <v>9945</v>
      </c>
      <c r="H206" s="86"/>
      <c r="I206" s="86"/>
      <c r="J206" s="87"/>
    </row>
    <row r="207" customHeight="1" spans="1:10">
      <c r="A207" s="82">
        <v>202</v>
      </c>
      <c r="B207" s="91" t="s">
        <v>469</v>
      </c>
      <c r="C207" s="85" t="s">
        <v>264</v>
      </c>
      <c r="D207" s="84" t="s">
        <v>290</v>
      </c>
      <c r="E207" s="438" t="s">
        <v>291</v>
      </c>
      <c r="F207" s="86">
        <v>9927.53</v>
      </c>
      <c r="G207" s="86">
        <f t="shared" si="3"/>
        <v>9927.53</v>
      </c>
      <c r="H207" s="86"/>
      <c r="I207" s="86"/>
      <c r="J207" s="87"/>
    </row>
    <row r="208" s="70" customFormat="1" customHeight="1" spans="1:10">
      <c r="A208" s="82">
        <v>203</v>
      </c>
      <c r="B208" s="91" t="s">
        <v>470</v>
      </c>
      <c r="C208" s="85" t="s">
        <v>264</v>
      </c>
      <c r="D208" s="84" t="s">
        <v>290</v>
      </c>
      <c r="E208" s="438" t="s">
        <v>291</v>
      </c>
      <c r="F208" s="86">
        <v>9588.48</v>
      </c>
      <c r="G208" s="86">
        <f t="shared" si="3"/>
        <v>9588.48</v>
      </c>
      <c r="H208" s="86"/>
      <c r="I208" s="86"/>
      <c r="J208" s="87"/>
    </row>
    <row r="209" customHeight="1" spans="1:10">
      <c r="A209" s="82">
        <v>204</v>
      </c>
      <c r="B209" s="91" t="s">
        <v>471</v>
      </c>
      <c r="C209" s="85" t="s">
        <v>264</v>
      </c>
      <c r="D209" s="84" t="s">
        <v>290</v>
      </c>
      <c r="E209" s="438" t="s">
        <v>291</v>
      </c>
      <c r="F209" s="86">
        <v>9529.6</v>
      </c>
      <c r="G209" s="86">
        <f t="shared" si="3"/>
        <v>9529.6</v>
      </c>
      <c r="H209" s="86"/>
      <c r="I209" s="86"/>
      <c r="J209" s="87"/>
    </row>
    <row r="210" customHeight="1" spans="1:10">
      <c r="A210" s="82">
        <v>205</v>
      </c>
      <c r="B210" s="91" t="s">
        <v>472</v>
      </c>
      <c r="C210" s="85" t="s">
        <v>264</v>
      </c>
      <c r="D210" s="84" t="s">
        <v>290</v>
      </c>
      <c r="E210" s="438" t="s">
        <v>291</v>
      </c>
      <c r="F210" s="86">
        <v>9440</v>
      </c>
      <c r="G210" s="86">
        <f t="shared" si="3"/>
        <v>9440</v>
      </c>
      <c r="H210" s="86"/>
      <c r="I210" s="86"/>
      <c r="J210" s="87"/>
    </row>
    <row r="211" customHeight="1" spans="1:10">
      <c r="A211" s="82">
        <v>206</v>
      </c>
      <c r="B211" s="91" t="s">
        <v>473</v>
      </c>
      <c r="C211" s="85" t="s">
        <v>264</v>
      </c>
      <c r="D211" s="84" t="s">
        <v>290</v>
      </c>
      <c r="E211" s="438" t="s">
        <v>291</v>
      </c>
      <c r="F211" s="86">
        <v>9420</v>
      </c>
      <c r="G211" s="86">
        <f t="shared" si="3"/>
        <v>9420</v>
      </c>
      <c r="H211" s="86"/>
      <c r="I211" s="86"/>
      <c r="J211" s="87"/>
    </row>
    <row r="212" customHeight="1" spans="1:10">
      <c r="A212" s="82">
        <v>207</v>
      </c>
      <c r="B212" s="91" t="s">
        <v>474</v>
      </c>
      <c r="C212" s="85" t="s">
        <v>264</v>
      </c>
      <c r="D212" s="84" t="s">
        <v>290</v>
      </c>
      <c r="E212" s="438" t="s">
        <v>291</v>
      </c>
      <c r="F212" s="86">
        <v>9157.78</v>
      </c>
      <c r="G212" s="86">
        <f t="shared" si="3"/>
        <v>9157.78</v>
      </c>
      <c r="H212" s="86"/>
      <c r="I212" s="86"/>
      <c r="J212" s="87"/>
    </row>
    <row r="213" customHeight="1" spans="1:10">
      <c r="A213" s="82">
        <v>208</v>
      </c>
      <c r="B213" s="91" t="s">
        <v>475</v>
      </c>
      <c r="C213" s="85" t="s">
        <v>264</v>
      </c>
      <c r="D213" s="84" t="s">
        <v>290</v>
      </c>
      <c r="E213" s="438" t="s">
        <v>291</v>
      </c>
      <c r="F213" s="86">
        <v>9120.03</v>
      </c>
      <c r="G213" s="86">
        <f t="shared" si="3"/>
        <v>9120.03</v>
      </c>
      <c r="H213" s="86"/>
      <c r="I213" s="86"/>
      <c r="J213" s="87"/>
    </row>
    <row r="214" customHeight="1" spans="1:10">
      <c r="A214" s="82">
        <v>209</v>
      </c>
      <c r="B214" s="91" t="s">
        <v>476</v>
      </c>
      <c r="C214" s="85" t="s">
        <v>264</v>
      </c>
      <c r="D214" s="84" t="s">
        <v>290</v>
      </c>
      <c r="E214" s="438" t="s">
        <v>291</v>
      </c>
      <c r="F214" s="86">
        <v>9070</v>
      </c>
      <c r="G214" s="86">
        <f t="shared" si="3"/>
        <v>9070</v>
      </c>
      <c r="H214" s="86"/>
      <c r="I214" s="86"/>
      <c r="J214" s="87"/>
    </row>
    <row r="215" customHeight="1" spans="1:10">
      <c r="A215" s="82">
        <v>210</v>
      </c>
      <c r="B215" s="91" t="s">
        <v>477</v>
      </c>
      <c r="C215" s="85" t="s">
        <v>264</v>
      </c>
      <c r="D215" s="84" t="s">
        <v>290</v>
      </c>
      <c r="E215" s="438" t="s">
        <v>291</v>
      </c>
      <c r="F215" s="86">
        <v>9063</v>
      </c>
      <c r="G215" s="86">
        <f t="shared" si="3"/>
        <v>9063</v>
      </c>
      <c r="H215" s="86"/>
      <c r="I215" s="86"/>
      <c r="J215" s="87"/>
    </row>
    <row r="216" customHeight="1" spans="1:10">
      <c r="A216" s="82">
        <v>211</v>
      </c>
      <c r="B216" s="91" t="s">
        <v>478</v>
      </c>
      <c r="C216" s="85" t="s">
        <v>264</v>
      </c>
      <c r="D216" s="84" t="s">
        <v>290</v>
      </c>
      <c r="E216" s="438" t="s">
        <v>291</v>
      </c>
      <c r="F216" s="86">
        <v>9000</v>
      </c>
      <c r="G216" s="86">
        <f t="shared" si="3"/>
        <v>9000</v>
      </c>
      <c r="H216" s="86"/>
      <c r="I216" s="86"/>
      <c r="J216" s="87"/>
    </row>
    <row r="217" s="70" customFormat="1" customHeight="1" spans="1:10">
      <c r="A217" s="82">
        <v>212</v>
      </c>
      <c r="B217" s="91" t="s">
        <v>479</v>
      </c>
      <c r="C217" s="85" t="s">
        <v>264</v>
      </c>
      <c r="D217" s="84" t="s">
        <v>290</v>
      </c>
      <c r="E217" s="438" t="s">
        <v>291</v>
      </c>
      <c r="F217" s="86">
        <v>8974.56</v>
      </c>
      <c r="G217" s="86">
        <f t="shared" si="3"/>
        <v>8974.56</v>
      </c>
      <c r="H217" s="86"/>
      <c r="I217" s="86"/>
      <c r="J217" s="87"/>
    </row>
    <row r="218" s="70" customFormat="1" customHeight="1" spans="1:10">
      <c r="A218" s="82">
        <v>213</v>
      </c>
      <c r="B218" s="91" t="s">
        <v>480</v>
      </c>
      <c r="C218" s="85" t="s">
        <v>264</v>
      </c>
      <c r="D218" s="84" t="s">
        <v>290</v>
      </c>
      <c r="E218" s="438" t="s">
        <v>291</v>
      </c>
      <c r="F218" s="86">
        <v>8956</v>
      </c>
      <c r="G218" s="86">
        <f t="shared" si="3"/>
        <v>8956</v>
      </c>
      <c r="H218" s="86"/>
      <c r="I218" s="86"/>
      <c r="J218" s="87"/>
    </row>
    <row r="219" customHeight="1" spans="1:10">
      <c r="A219" s="82">
        <v>214</v>
      </c>
      <c r="B219" s="91" t="s">
        <v>481</v>
      </c>
      <c r="C219" s="85" t="s">
        <v>264</v>
      </c>
      <c r="D219" s="84" t="s">
        <v>290</v>
      </c>
      <c r="E219" s="438" t="s">
        <v>291</v>
      </c>
      <c r="F219" s="86">
        <v>8924.99</v>
      </c>
      <c r="G219" s="86">
        <f t="shared" si="3"/>
        <v>8924.99</v>
      </c>
      <c r="H219" s="86"/>
      <c r="I219" s="86"/>
      <c r="J219" s="87"/>
    </row>
    <row r="220" customHeight="1" spans="1:10">
      <c r="A220" s="82">
        <v>215</v>
      </c>
      <c r="B220" s="91" t="s">
        <v>482</v>
      </c>
      <c r="C220" s="85" t="s">
        <v>264</v>
      </c>
      <c r="D220" s="84" t="s">
        <v>290</v>
      </c>
      <c r="E220" s="438" t="s">
        <v>291</v>
      </c>
      <c r="F220" s="86">
        <v>8730</v>
      </c>
      <c r="G220" s="86">
        <f t="shared" si="3"/>
        <v>8730</v>
      </c>
      <c r="H220" s="86"/>
      <c r="I220" s="86"/>
      <c r="J220" s="87"/>
    </row>
    <row r="221" customHeight="1" spans="1:10">
      <c r="A221" s="82">
        <v>216</v>
      </c>
      <c r="B221" s="91" t="s">
        <v>483</v>
      </c>
      <c r="C221" s="85" t="s">
        <v>264</v>
      </c>
      <c r="D221" s="84" t="s">
        <v>290</v>
      </c>
      <c r="E221" s="438" t="s">
        <v>291</v>
      </c>
      <c r="F221" s="86">
        <v>8692</v>
      </c>
      <c r="G221" s="86">
        <f t="shared" si="3"/>
        <v>8692</v>
      </c>
      <c r="H221" s="86"/>
      <c r="I221" s="86"/>
      <c r="J221" s="87"/>
    </row>
    <row r="222" customHeight="1" spans="1:10">
      <c r="A222" s="82">
        <v>217</v>
      </c>
      <c r="B222" s="91" t="s">
        <v>484</v>
      </c>
      <c r="C222" s="85" t="s">
        <v>264</v>
      </c>
      <c r="D222" s="84" t="s">
        <v>290</v>
      </c>
      <c r="E222" s="438" t="s">
        <v>291</v>
      </c>
      <c r="F222" s="86">
        <v>8661.97</v>
      </c>
      <c r="G222" s="86">
        <f t="shared" si="3"/>
        <v>8661.97</v>
      </c>
      <c r="H222" s="86"/>
      <c r="I222" s="86"/>
      <c r="J222" s="87"/>
    </row>
    <row r="223" customHeight="1" spans="1:10">
      <c r="A223" s="82">
        <v>218</v>
      </c>
      <c r="B223" s="91" t="s">
        <v>485</v>
      </c>
      <c r="C223" s="85" t="s">
        <v>264</v>
      </c>
      <c r="D223" s="84" t="s">
        <v>290</v>
      </c>
      <c r="E223" s="438" t="s">
        <v>291</v>
      </c>
      <c r="F223" s="86">
        <v>8580</v>
      </c>
      <c r="G223" s="86">
        <f t="shared" si="3"/>
        <v>8580</v>
      </c>
      <c r="H223" s="86"/>
      <c r="I223" s="86"/>
      <c r="J223" s="87"/>
    </row>
    <row r="224" customHeight="1" spans="1:10">
      <c r="A224" s="82">
        <v>219</v>
      </c>
      <c r="B224" s="91" t="s">
        <v>486</v>
      </c>
      <c r="C224" s="85" t="s">
        <v>264</v>
      </c>
      <c r="D224" s="84" t="s">
        <v>290</v>
      </c>
      <c r="E224" s="438" t="s">
        <v>291</v>
      </c>
      <c r="F224" s="86">
        <v>8520</v>
      </c>
      <c r="G224" s="86">
        <f t="shared" si="3"/>
        <v>8520</v>
      </c>
      <c r="H224" s="86"/>
      <c r="I224" s="86"/>
      <c r="J224" s="87"/>
    </row>
    <row r="225" customHeight="1" spans="1:10">
      <c r="A225" s="82">
        <v>220</v>
      </c>
      <c r="B225" s="91" t="s">
        <v>487</v>
      </c>
      <c r="C225" s="85" t="s">
        <v>264</v>
      </c>
      <c r="D225" s="84" t="s">
        <v>290</v>
      </c>
      <c r="E225" s="438" t="s">
        <v>291</v>
      </c>
      <c r="F225" s="86">
        <v>8481.8</v>
      </c>
      <c r="G225" s="86">
        <f t="shared" si="3"/>
        <v>8481.8</v>
      </c>
      <c r="H225" s="86"/>
      <c r="I225" s="86"/>
      <c r="J225" s="87"/>
    </row>
    <row r="226" customHeight="1" spans="1:10">
      <c r="A226" s="82">
        <v>221</v>
      </c>
      <c r="B226" s="91" t="s">
        <v>488</v>
      </c>
      <c r="C226" s="85" t="s">
        <v>264</v>
      </c>
      <c r="D226" s="84" t="s">
        <v>290</v>
      </c>
      <c r="E226" s="438" t="s">
        <v>291</v>
      </c>
      <c r="F226" s="86">
        <v>8410</v>
      </c>
      <c r="G226" s="86">
        <f t="shared" si="3"/>
        <v>8410</v>
      </c>
      <c r="H226" s="86"/>
      <c r="I226" s="86"/>
      <c r="J226" s="87"/>
    </row>
    <row r="227" customHeight="1" spans="1:10">
      <c r="A227" s="82">
        <v>222</v>
      </c>
      <c r="B227" s="91" t="s">
        <v>489</v>
      </c>
      <c r="C227" s="85" t="s">
        <v>264</v>
      </c>
      <c r="D227" s="84" t="s">
        <v>290</v>
      </c>
      <c r="E227" s="438" t="s">
        <v>291</v>
      </c>
      <c r="F227" s="86">
        <v>8304</v>
      </c>
      <c r="G227" s="86">
        <f t="shared" si="3"/>
        <v>8304</v>
      </c>
      <c r="H227" s="86"/>
      <c r="I227" s="86"/>
      <c r="J227" s="87"/>
    </row>
    <row r="228" customHeight="1" spans="1:10">
      <c r="A228" s="82">
        <v>223</v>
      </c>
      <c r="B228" s="91" t="s">
        <v>490</v>
      </c>
      <c r="C228" s="85" t="s">
        <v>264</v>
      </c>
      <c r="D228" s="84" t="s">
        <v>290</v>
      </c>
      <c r="E228" s="438" t="s">
        <v>291</v>
      </c>
      <c r="F228" s="86">
        <v>8300</v>
      </c>
      <c r="G228" s="86">
        <f t="shared" si="3"/>
        <v>8300</v>
      </c>
      <c r="H228" s="86"/>
      <c r="I228" s="86"/>
      <c r="J228" s="87"/>
    </row>
    <row r="229" customHeight="1" spans="1:10">
      <c r="A229" s="82">
        <v>224</v>
      </c>
      <c r="B229" s="91" t="s">
        <v>491</v>
      </c>
      <c r="C229" s="85" t="s">
        <v>264</v>
      </c>
      <c r="D229" s="84" t="s">
        <v>290</v>
      </c>
      <c r="E229" s="438" t="s">
        <v>291</v>
      </c>
      <c r="F229" s="86">
        <v>8299.92</v>
      </c>
      <c r="G229" s="86">
        <f t="shared" si="3"/>
        <v>8299.92</v>
      </c>
      <c r="H229" s="86"/>
      <c r="I229" s="86"/>
      <c r="J229" s="87"/>
    </row>
    <row r="230" customHeight="1" spans="1:10">
      <c r="A230" s="82">
        <v>225</v>
      </c>
      <c r="B230" s="91" t="s">
        <v>492</v>
      </c>
      <c r="C230" s="85" t="s">
        <v>264</v>
      </c>
      <c r="D230" s="84" t="s">
        <v>290</v>
      </c>
      <c r="E230" s="438" t="s">
        <v>291</v>
      </c>
      <c r="F230" s="86">
        <v>8279.99</v>
      </c>
      <c r="G230" s="86">
        <f t="shared" si="3"/>
        <v>8279.99</v>
      </c>
      <c r="H230" s="86"/>
      <c r="I230" s="86"/>
      <c r="J230" s="87"/>
    </row>
    <row r="231" customHeight="1" spans="1:10">
      <c r="A231" s="82">
        <v>226</v>
      </c>
      <c r="B231" s="91" t="s">
        <v>493</v>
      </c>
      <c r="C231" s="85" t="s">
        <v>264</v>
      </c>
      <c r="D231" s="84" t="s">
        <v>290</v>
      </c>
      <c r="E231" s="438" t="s">
        <v>291</v>
      </c>
      <c r="F231" s="86">
        <v>8224</v>
      </c>
      <c r="G231" s="86">
        <f t="shared" si="3"/>
        <v>8224</v>
      </c>
      <c r="H231" s="86"/>
      <c r="I231" s="86"/>
      <c r="J231" s="87"/>
    </row>
    <row r="232" customHeight="1" spans="1:10">
      <c r="A232" s="82">
        <v>227</v>
      </c>
      <c r="B232" s="91" t="s">
        <v>494</v>
      </c>
      <c r="C232" s="85" t="s">
        <v>264</v>
      </c>
      <c r="D232" s="84" t="s">
        <v>290</v>
      </c>
      <c r="E232" s="438" t="s">
        <v>291</v>
      </c>
      <c r="F232" s="86">
        <v>8160</v>
      </c>
      <c r="G232" s="86">
        <f t="shared" si="3"/>
        <v>8160</v>
      </c>
      <c r="H232" s="86"/>
      <c r="I232" s="86"/>
      <c r="J232" s="87"/>
    </row>
    <row r="233" customHeight="1" spans="1:10">
      <c r="A233" s="82">
        <v>228</v>
      </c>
      <c r="B233" s="91" t="s">
        <v>495</v>
      </c>
      <c r="C233" s="85" t="s">
        <v>264</v>
      </c>
      <c r="D233" s="84" t="s">
        <v>290</v>
      </c>
      <c r="E233" s="438" t="s">
        <v>291</v>
      </c>
      <c r="F233" s="86">
        <v>8160</v>
      </c>
      <c r="G233" s="86">
        <f t="shared" si="3"/>
        <v>8160</v>
      </c>
      <c r="H233" s="86"/>
      <c r="I233" s="86"/>
      <c r="J233" s="87"/>
    </row>
    <row r="234" s="70" customFormat="1" customHeight="1" spans="1:10">
      <c r="A234" s="82">
        <v>229</v>
      </c>
      <c r="B234" s="91" t="s">
        <v>496</v>
      </c>
      <c r="C234" s="85" t="s">
        <v>264</v>
      </c>
      <c r="D234" s="84" t="s">
        <v>290</v>
      </c>
      <c r="E234" s="438" t="s">
        <v>291</v>
      </c>
      <c r="F234" s="86">
        <v>8133.19</v>
      </c>
      <c r="G234" s="86">
        <f t="shared" si="3"/>
        <v>8133.19</v>
      </c>
      <c r="H234" s="86"/>
      <c r="I234" s="86"/>
      <c r="J234" s="87"/>
    </row>
    <row r="235" customHeight="1" spans="1:10">
      <c r="A235" s="82">
        <v>230</v>
      </c>
      <c r="B235" s="91" t="s">
        <v>497</v>
      </c>
      <c r="C235" s="85" t="s">
        <v>264</v>
      </c>
      <c r="D235" s="84" t="s">
        <v>290</v>
      </c>
      <c r="E235" s="438" t="s">
        <v>291</v>
      </c>
      <c r="F235" s="86">
        <v>8038.12</v>
      </c>
      <c r="G235" s="86">
        <f t="shared" si="3"/>
        <v>8038.12</v>
      </c>
      <c r="H235" s="86"/>
      <c r="I235" s="86"/>
      <c r="J235" s="87"/>
    </row>
    <row r="236" s="70" customFormat="1" customHeight="1" spans="1:10">
      <c r="A236" s="82">
        <v>231</v>
      </c>
      <c r="B236" s="91" t="s">
        <v>498</v>
      </c>
      <c r="C236" s="85" t="s">
        <v>264</v>
      </c>
      <c r="D236" s="84" t="s">
        <v>290</v>
      </c>
      <c r="E236" s="438" t="s">
        <v>291</v>
      </c>
      <c r="F236" s="86">
        <v>8000</v>
      </c>
      <c r="G236" s="86">
        <f t="shared" si="3"/>
        <v>8000</v>
      </c>
      <c r="H236" s="86"/>
      <c r="I236" s="86"/>
      <c r="J236" s="87"/>
    </row>
    <row r="237" customHeight="1" spans="1:10">
      <c r="A237" s="82">
        <v>232</v>
      </c>
      <c r="B237" s="91" t="s">
        <v>499</v>
      </c>
      <c r="C237" s="85" t="s">
        <v>264</v>
      </c>
      <c r="D237" s="84" t="s">
        <v>290</v>
      </c>
      <c r="E237" s="438" t="s">
        <v>291</v>
      </c>
      <c r="F237" s="86">
        <v>7760</v>
      </c>
      <c r="G237" s="86">
        <f t="shared" si="3"/>
        <v>7760</v>
      </c>
      <c r="H237" s="86"/>
      <c r="I237" s="86"/>
      <c r="J237" s="87"/>
    </row>
    <row r="238" customHeight="1" spans="1:10">
      <c r="A238" s="82">
        <v>233</v>
      </c>
      <c r="B238" s="91" t="s">
        <v>500</v>
      </c>
      <c r="C238" s="85" t="s">
        <v>264</v>
      </c>
      <c r="D238" s="84" t="s">
        <v>290</v>
      </c>
      <c r="E238" s="438" t="s">
        <v>291</v>
      </c>
      <c r="F238" s="86">
        <v>7638.2</v>
      </c>
      <c r="G238" s="86">
        <f t="shared" si="3"/>
        <v>7638.2</v>
      </c>
      <c r="H238" s="86"/>
      <c r="I238" s="86"/>
      <c r="J238" s="87"/>
    </row>
    <row r="239" customHeight="1" spans="1:10">
      <c r="A239" s="82">
        <v>234</v>
      </c>
      <c r="B239" s="91" t="s">
        <v>501</v>
      </c>
      <c r="C239" s="85" t="s">
        <v>264</v>
      </c>
      <c r="D239" s="84" t="s">
        <v>290</v>
      </c>
      <c r="E239" s="438" t="s">
        <v>291</v>
      </c>
      <c r="F239" s="86">
        <v>7636.46</v>
      </c>
      <c r="G239" s="86">
        <f t="shared" si="3"/>
        <v>7636.46</v>
      </c>
      <c r="H239" s="86"/>
      <c r="I239" s="86"/>
      <c r="J239" s="87"/>
    </row>
    <row r="240" customHeight="1" spans="1:10">
      <c r="A240" s="82">
        <v>235</v>
      </c>
      <c r="B240" s="91" t="s">
        <v>502</v>
      </c>
      <c r="C240" s="85" t="s">
        <v>264</v>
      </c>
      <c r="D240" s="84" t="s">
        <v>290</v>
      </c>
      <c r="E240" s="438" t="s">
        <v>291</v>
      </c>
      <c r="F240" s="86">
        <v>7510</v>
      </c>
      <c r="G240" s="86">
        <f t="shared" si="3"/>
        <v>7510</v>
      </c>
      <c r="H240" s="86"/>
      <c r="I240" s="86"/>
      <c r="J240" s="87"/>
    </row>
    <row r="241" customHeight="1" spans="1:10">
      <c r="A241" s="82">
        <v>236</v>
      </c>
      <c r="B241" s="91" t="s">
        <v>503</v>
      </c>
      <c r="C241" s="85" t="s">
        <v>264</v>
      </c>
      <c r="D241" s="84" t="s">
        <v>290</v>
      </c>
      <c r="E241" s="438" t="s">
        <v>291</v>
      </c>
      <c r="F241" s="86">
        <v>7440</v>
      </c>
      <c r="G241" s="86">
        <f t="shared" si="3"/>
        <v>7440</v>
      </c>
      <c r="H241" s="86"/>
      <c r="I241" s="86"/>
      <c r="J241" s="87"/>
    </row>
    <row r="242" customHeight="1" spans="1:10">
      <c r="A242" s="82">
        <v>237</v>
      </c>
      <c r="B242" s="91" t="s">
        <v>504</v>
      </c>
      <c r="C242" s="85" t="s">
        <v>264</v>
      </c>
      <c r="D242" s="84" t="s">
        <v>290</v>
      </c>
      <c r="E242" s="438" t="s">
        <v>291</v>
      </c>
      <c r="F242" s="86">
        <v>7300</v>
      </c>
      <c r="G242" s="86">
        <f t="shared" si="3"/>
        <v>7300</v>
      </c>
      <c r="H242" s="86"/>
      <c r="I242" s="86"/>
      <c r="J242" s="87"/>
    </row>
    <row r="243" customHeight="1" spans="1:10">
      <c r="A243" s="82">
        <v>238</v>
      </c>
      <c r="B243" s="91" t="s">
        <v>505</v>
      </c>
      <c r="C243" s="85" t="s">
        <v>264</v>
      </c>
      <c r="D243" s="84" t="s">
        <v>290</v>
      </c>
      <c r="E243" s="438" t="s">
        <v>291</v>
      </c>
      <c r="F243" s="86">
        <v>7190</v>
      </c>
      <c r="G243" s="86">
        <f t="shared" si="3"/>
        <v>7190</v>
      </c>
      <c r="H243" s="86"/>
      <c r="I243" s="86"/>
      <c r="J243" s="87"/>
    </row>
    <row r="244" customHeight="1" spans="1:10">
      <c r="A244" s="82">
        <v>239</v>
      </c>
      <c r="B244" s="91" t="s">
        <v>506</v>
      </c>
      <c r="C244" s="85" t="s">
        <v>264</v>
      </c>
      <c r="D244" s="84" t="s">
        <v>290</v>
      </c>
      <c r="E244" s="438" t="s">
        <v>291</v>
      </c>
      <c r="F244" s="86">
        <v>6944</v>
      </c>
      <c r="G244" s="86">
        <f t="shared" si="3"/>
        <v>6944</v>
      </c>
      <c r="H244" s="86"/>
      <c r="I244" s="86"/>
      <c r="J244" s="87"/>
    </row>
    <row r="245" s="70" customFormat="1" customHeight="1" spans="1:10">
      <c r="A245" s="82">
        <v>240</v>
      </c>
      <c r="B245" s="91" t="s">
        <v>507</v>
      </c>
      <c r="C245" s="85" t="s">
        <v>264</v>
      </c>
      <c r="D245" s="84" t="s">
        <v>290</v>
      </c>
      <c r="E245" s="438" t="s">
        <v>291</v>
      </c>
      <c r="F245" s="86">
        <v>6897</v>
      </c>
      <c r="G245" s="86">
        <f t="shared" si="3"/>
        <v>6897</v>
      </c>
      <c r="H245" s="86"/>
      <c r="I245" s="86"/>
      <c r="J245" s="87"/>
    </row>
    <row r="246" customHeight="1" spans="1:10">
      <c r="A246" s="82">
        <v>241</v>
      </c>
      <c r="B246" s="91" t="s">
        <v>508</v>
      </c>
      <c r="C246" s="85" t="s">
        <v>264</v>
      </c>
      <c r="D246" s="84" t="s">
        <v>290</v>
      </c>
      <c r="E246" s="438" t="s">
        <v>291</v>
      </c>
      <c r="F246" s="86">
        <v>6854</v>
      </c>
      <c r="G246" s="86">
        <f t="shared" si="3"/>
        <v>6854</v>
      </c>
      <c r="H246" s="86"/>
      <c r="I246" s="86"/>
      <c r="J246" s="87"/>
    </row>
    <row r="247" customHeight="1" spans="1:10">
      <c r="A247" s="82">
        <v>242</v>
      </c>
      <c r="B247" s="91" t="s">
        <v>509</v>
      </c>
      <c r="C247" s="85" t="s">
        <v>264</v>
      </c>
      <c r="D247" s="84" t="s">
        <v>290</v>
      </c>
      <c r="E247" s="438" t="s">
        <v>291</v>
      </c>
      <c r="F247" s="86">
        <v>6711.29</v>
      </c>
      <c r="G247" s="86">
        <f t="shared" si="3"/>
        <v>6711.29</v>
      </c>
      <c r="H247" s="86"/>
      <c r="I247" s="86"/>
      <c r="J247" s="87"/>
    </row>
    <row r="248" customHeight="1" spans="1:10">
      <c r="A248" s="82">
        <v>243</v>
      </c>
      <c r="B248" s="91" t="s">
        <v>510</v>
      </c>
      <c r="C248" s="85" t="s">
        <v>264</v>
      </c>
      <c r="D248" s="84" t="s">
        <v>290</v>
      </c>
      <c r="E248" s="438" t="s">
        <v>291</v>
      </c>
      <c r="F248" s="86">
        <v>6660</v>
      </c>
      <c r="G248" s="86">
        <f t="shared" si="3"/>
        <v>6660</v>
      </c>
      <c r="H248" s="86"/>
      <c r="I248" s="86"/>
      <c r="J248" s="87"/>
    </row>
    <row r="249" customHeight="1" spans="1:10">
      <c r="A249" s="82">
        <v>244</v>
      </c>
      <c r="B249" s="91" t="s">
        <v>511</v>
      </c>
      <c r="C249" s="85" t="s">
        <v>264</v>
      </c>
      <c r="D249" s="84" t="s">
        <v>290</v>
      </c>
      <c r="E249" s="438" t="s">
        <v>291</v>
      </c>
      <c r="F249" s="86">
        <v>6582</v>
      </c>
      <c r="G249" s="86">
        <f t="shared" si="3"/>
        <v>6582</v>
      </c>
      <c r="H249" s="86"/>
      <c r="I249" s="86"/>
      <c r="J249" s="87"/>
    </row>
    <row r="250" customHeight="1" spans="1:10">
      <c r="A250" s="82">
        <v>245</v>
      </c>
      <c r="B250" s="91" t="s">
        <v>512</v>
      </c>
      <c r="C250" s="85" t="s">
        <v>264</v>
      </c>
      <c r="D250" s="84" t="s">
        <v>290</v>
      </c>
      <c r="E250" s="438" t="s">
        <v>291</v>
      </c>
      <c r="F250" s="86">
        <v>6510</v>
      </c>
      <c r="G250" s="86">
        <f t="shared" si="3"/>
        <v>6510</v>
      </c>
      <c r="H250" s="86"/>
      <c r="I250" s="86"/>
      <c r="J250" s="87"/>
    </row>
    <row r="251" customHeight="1" spans="1:10">
      <c r="A251" s="82">
        <v>246</v>
      </c>
      <c r="B251" s="91" t="s">
        <v>513</v>
      </c>
      <c r="C251" s="85" t="s">
        <v>264</v>
      </c>
      <c r="D251" s="84" t="s">
        <v>290</v>
      </c>
      <c r="E251" s="438" t="s">
        <v>291</v>
      </c>
      <c r="F251" s="86">
        <v>6480</v>
      </c>
      <c r="G251" s="86">
        <f t="shared" si="3"/>
        <v>6480</v>
      </c>
      <c r="H251" s="86"/>
      <c r="I251" s="86"/>
      <c r="J251" s="87"/>
    </row>
    <row r="252" customHeight="1" spans="1:10">
      <c r="A252" s="82">
        <v>247</v>
      </c>
      <c r="B252" s="91" t="s">
        <v>514</v>
      </c>
      <c r="C252" s="85" t="s">
        <v>264</v>
      </c>
      <c r="D252" s="84" t="s">
        <v>290</v>
      </c>
      <c r="E252" s="438" t="s">
        <v>291</v>
      </c>
      <c r="F252" s="86">
        <v>6368.51</v>
      </c>
      <c r="G252" s="86">
        <f t="shared" si="3"/>
        <v>6368.51</v>
      </c>
      <c r="H252" s="86"/>
      <c r="I252" s="86"/>
      <c r="J252" s="87"/>
    </row>
    <row r="253" customHeight="1" spans="1:10">
      <c r="A253" s="82">
        <v>248</v>
      </c>
      <c r="B253" s="91" t="s">
        <v>515</v>
      </c>
      <c r="C253" s="85" t="s">
        <v>264</v>
      </c>
      <c r="D253" s="84" t="s">
        <v>290</v>
      </c>
      <c r="E253" s="438" t="s">
        <v>291</v>
      </c>
      <c r="F253" s="86">
        <v>6360</v>
      </c>
      <c r="G253" s="86">
        <f t="shared" si="3"/>
        <v>6360</v>
      </c>
      <c r="H253" s="86"/>
      <c r="I253" s="86"/>
      <c r="J253" s="87"/>
    </row>
    <row r="254" customHeight="1" spans="1:10">
      <c r="A254" s="82">
        <v>249</v>
      </c>
      <c r="B254" s="91" t="s">
        <v>516</v>
      </c>
      <c r="C254" s="85" t="s">
        <v>264</v>
      </c>
      <c r="D254" s="84" t="s">
        <v>290</v>
      </c>
      <c r="E254" s="438" t="s">
        <v>291</v>
      </c>
      <c r="F254" s="86">
        <v>6352</v>
      </c>
      <c r="G254" s="86">
        <f t="shared" si="3"/>
        <v>6352</v>
      </c>
      <c r="H254" s="86"/>
      <c r="I254" s="86"/>
      <c r="J254" s="87"/>
    </row>
    <row r="255" customHeight="1" spans="1:10">
      <c r="A255" s="82">
        <v>250</v>
      </c>
      <c r="B255" s="91" t="s">
        <v>517</v>
      </c>
      <c r="C255" s="85" t="s">
        <v>264</v>
      </c>
      <c r="D255" s="84" t="s">
        <v>290</v>
      </c>
      <c r="E255" s="438" t="s">
        <v>291</v>
      </c>
      <c r="F255" s="86">
        <v>6351</v>
      </c>
      <c r="G255" s="86">
        <f t="shared" si="3"/>
        <v>6351</v>
      </c>
      <c r="H255" s="86"/>
      <c r="I255" s="86"/>
      <c r="J255" s="87"/>
    </row>
    <row r="256" customHeight="1" spans="1:10">
      <c r="A256" s="82">
        <v>251</v>
      </c>
      <c r="B256" s="91" t="s">
        <v>518</v>
      </c>
      <c r="C256" s="85" t="s">
        <v>264</v>
      </c>
      <c r="D256" s="84" t="s">
        <v>290</v>
      </c>
      <c r="E256" s="438" t="s">
        <v>291</v>
      </c>
      <c r="F256" s="86">
        <v>6091.95</v>
      </c>
      <c r="G256" s="86">
        <f t="shared" si="3"/>
        <v>6091.95</v>
      </c>
      <c r="H256" s="86"/>
      <c r="I256" s="86"/>
      <c r="J256" s="87"/>
    </row>
    <row r="257" customHeight="1" spans="1:10">
      <c r="A257" s="82">
        <v>252</v>
      </c>
      <c r="B257" s="91" t="s">
        <v>519</v>
      </c>
      <c r="C257" s="85" t="s">
        <v>264</v>
      </c>
      <c r="D257" s="84" t="s">
        <v>290</v>
      </c>
      <c r="E257" s="438" t="s">
        <v>291</v>
      </c>
      <c r="F257" s="86">
        <v>6040</v>
      </c>
      <c r="G257" s="86">
        <f t="shared" si="3"/>
        <v>6040</v>
      </c>
      <c r="H257" s="86"/>
      <c r="I257" s="86"/>
      <c r="J257" s="87"/>
    </row>
    <row r="258" customHeight="1" spans="1:10">
      <c r="A258" s="82">
        <v>253</v>
      </c>
      <c r="B258" s="91" t="s">
        <v>520</v>
      </c>
      <c r="C258" s="85" t="s">
        <v>264</v>
      </c>
      <c r="D258" s="84" t="s">
        <v>290</v>
      </c>
      <c r="E258" s="438" t="s">
        <v>291</v>
      </c>
      <c r="F258" s="86">
        <v>6004.9</v>
      </c>
      <c r="G258" s="86">
        <f t="shared" si="3"/>
        <v>6004.9</v>
      </c>
      <c r="H258" s="86"/>
      <c r="I258" s="86"/>
      <c r="J258" s="87"/>
    </row>
    <row r="259" s="70" customFormat="1" customHeight="1" spans="1:10">
      <c r="A259" s="82">
        <v>254</v>
      </c>
      <c r="B259" s="91" t="s">
        <v>521</v>
      </c>
      <c r="C259" s="85" t="s">
        <v>264</v>
      </c>
      <c r="D259" s="84" t="s">
        <v>290</v>
      </c>
      <c r="E259" s="438" t="s">
        <v>291</v>
      </c>
      <c r="F259" s="86">
        <v>5936.01</v>
      </c>
      <c r="G259" s="86">
        <f t="shared" si="3"/>
        <v>5936.01</v>
      </c>
      <c r="H259" s="86"/>
      <c r="I259" s="86"/>
      <c r="J259" s="87"/>
    </row>
    <row r="260" customHeight="1" spans="1:10">
      <c r="A260" s="82">
        <v>255</v>
      </c>
      <c r="B260" s="91" t="s">
        <v>522</v>
      </c>
      <c r="C260" s="85" t="s">
        <v>264</v>
      </c>
      <c r="D260" s="84" t="s">
        <v>290</v>
      </c>
      <c r="E260" s="438" t="s">
        <v>291</v>
      </c>
      <c r="F260" s="86">
        <v>5800</v>
      </c>
      <c r="G260" s="86">
        <f t="shared" si="3"/>
        <v>5800</v>
      </c>
      <c r="H260" s="86"/>
      <c r="I260" s="86"/>
      <c r="J260" s="87"/>
    </row>
    <row r="261" customHeight="1" spans="1:10">
      <c r="A261" s="82">
        <v>256</v>
      </c>
      <c r="B261" s="91" t="s">
        <v>523</v>
      </c>
      <c r="C261" s="85" t="s">
        <v>264</v>
      </c>
      <c r="D261" s="84" t="s">
        <v>290</v>
      </c>
      <c r="E261" s="438" t="s">
        <v>291</v>
      </c>
      <c r="F261" s="86">
        <v>5789.28</v>
      </c>
      <c r="G261" s="86">
        <f t="shared" si="3"/>
        <v>5789.28</v>
      </c>
      <c r="H261" s="86"/>
      <c r="I261" s="86"/>
      <c r="J261" s="87"/>
    </row>
    <row r="262" customHeight="1" spans="1:10">
      <c r="A262" s="82">
        <v>257</v>
      </c>
      <c r="B262" s="91" t="s">
        <v>524</v>
      </c>
      <c r="C262" s="85" t="s">
        <v>264</v>
      </c>
      <c r="D262" s="84" t="s">
        <v>290</v>
      </c>
      <c r="E262" s="438" t="s">
        <v>291</v>
      </c>
      <c r="F262" s="86">
        <v>5708</v>
      </c>
      <c r="G262" s="86">
        <f t="shared" si="3"/>
        <v>5708</v>
      </c>
      <c r="H262" s="86"/>
      <c r="I262" s="86"/>
      <c r="J262" s="87"/>
    </row>
    <row r="263" customHeight="1" spans="1:10">
      <c r="A263" s="82">
        <v>258</v>
      </c>
      <c r="B263" s="91" t="s">
        <v>525</v>
      </c>
      <c r="C263" s="85" t="s">
        <v>264</v>
      </c>
      <c r="D263" s="84" t="s">
        <v>290</v>
      </c>
      <c r="E263" s="438" t="s">
        <v>291</v>
      </c>
      <c r="F263" s="86">
        <v>5687.4</v>
      </c>
      <c r="G263" s="86">
        <f t="shared" ref="G263:G326" si="4">F263</f>
        <v>5687.4</v>
      </c>
      <c r="H263" s="86"/>
      <c r="I263" s="86"/>
      <c r="J263" s="87"/>
    </row>
    <row r="264" customHeight="1" spans="1:10">
      <c r="A264" s="82">
        <v>259</v>
      </c>
      <c r="B264" s="91" t="s">
        <v>526</v>
      </c>
      <c r="C264" s="85" t="s">
        <v>264</v>
      </c>
      <c r="D264" s="84" t="s">
        <v>290</v>
      </c>
      <c r="E264" s="438" t="s">
        <v>291</v>
      </c>
      <c r="F264" s="86">
        <v>5640</v>
      </c>
      <c r="G264" s="86">
        <f t="shared" si="4"/>
        <v>5640</v>
      </c>
      <c r="H264" s="86"/>
      <c r="I264" s="86"/>
      <c r="J264" s="87"/>
    </row>
    <row r="265" customHeight="1" spans="1:10">
      <c r="A265" s="82">
        <v>260</v>
      </c>
      <c r="B265" s="91" t="s">
        <v>527</v>
      </c>
      <c r="C265" s="85" t="s">
        <v>264</v>
      </c>
      <c r="D265" s="84" t="s">
        <v>290</v>
      </c>
      <c r="E265" s="438" t="s">
        <v>291</v>
      </c>
      <c r="F265" s="86">
        <v>5508.64</v>
      </c>
      <c r="G265" s="86">
        <f t="shared" si="4"/>
        <v>5508.64</v>
      </c>
      <c r="H265" s="86"/>
      <c r="I265" s="86"/>
      <c r="J265" s="87"/>
    </row>
    <row r="266" s="70" customFormat="1" customHeight="1" spans="1:10">
      <c r="A266" s="82">
        <v>261</v>
      </c>
      <c r="B266" s="91" t="s">
        <v>528</v>
      </c>
      <c r="C266" s="85" t="s">
        <v>264</v>
      </c>
      <c r="D266" s="84" t="s">
        <v>290</v>
      </c>
      <c r="E266" s="438" t="s">
        <v>291</v>
      </c>
      <c r="F266" s="86">
        <v>5500</v>
      </c>
      <c r="G266" s="86">
        <f t="shared" si="4"/>
        <v>5500</v>
      </c>
      <c r="H266" s="86"/>
      <c r="I266" s="86"/>
      <c r="J266" s="87"/>
    </row>
    <row r="267" customHeight="1" spans="1:10">
      <c r="A267" s="82">
        <v>262</v>
      </c>
      <c r="B267" s="91" t="s">
        <v>529</v>
      </c>
      <c r="C267" s="85" t="s">
        <v>264</v>
      </c>
      <c r="D267" s="84" t="s">
        <v>290</v>
      </c>
      <c r="E267" s="438" t="s">
        <v>291</v>
      </c>
      <c r="F267" s="86">
        <v>5480</v>
      </c>
      <c r="G267" s="86">
        <f t="shared" si="4"/>
        <v>5480</v>
      </c>
      <c r="H267" s="86"/>
      <c r="I267" s="86"/>
      <c r="J267" s="87"/>
    </row>
    <row r="268" customHeight="1" spans="1:10">
      <c r="A268" s="82">
        <v>263</v>
      </c>
      <c r="B268" s="91" t="s">
        <v>530</v>
      </c>
      <c r="C268" s="85" t="s">
        <v>264</v>
      </c>
      <c r="D268" s="84" t="s">
        <v>290</v>
      </c>
      <c r="E268" s="438" t="s">
        <v>291</v>
      </c>
      <c r="F268" s="86">
        <v>5408</v>
      </c>
      <c r="G268" s="86">
        <f t="shared" si="4"/>
        <v>5408</v>
      </c>
      <c r="H268" s="86"/>
      <c r="I268" s="86"/>
      <c r="J268" s="87"/>
    </row>
    <row r="269" customHeight="1" spans="1:10">
      <c r="A269" s="82">
        <v>264</v>
      </c>
      <c r="B269" s="91" t="s">
        <v>531</v>
      </c>
      <c r="C269" s="85" t="s">
        <v>264</v>
      </c>
      <c r="D269" s="84" t="s">
        <v>290</v>
      </c>
      <c r="E269" s="438" t="s">
        <v>291</v>
      </c>
      <c r="F269" s="86">
        <v>5395.2</v>
      </c>
      <c r="G269" s="86">
        <f t="shared" si="4"/>
        <v>5395.2</v>
      </c>
      <c r="H269" s="86"/>
      <c r="I269" s="86"/>
      <c r="J269" s="87"/>
    </row>
    <row r="270" s="70" customFormat="1" customHeight="1" spans="1:10">
      <c r="A270" s="82">
        <v>265</v>
      </c>
      <c r="B270" s="91" t="s">
        <v>532</v>
      </c>
      <c r="C270" s="85" t="s">
        <v>264</v>
      </c>
      <c r="D270" s="84" t="s">
        <v>290</v>
      </c>
      <c r="E270" s="438" t="s">
        <v>291</v>
      </c>
      <c r="F270" s="86">
        <v>5340</v>
      </c>
      <c r="G270" s="86">
        <f t="shared" si="4"/>
        <v>5340</v>
      </c>
      <c r="H270" s="86"/>
      <c r="I270" s="86"/>
      <c r="J270" s="87"/>
    </row>
    <row r="271" customHeight="1" spans="1:10">
      <c r="A271" s="82">
        <v>266</v>
      </c>
      <c r="B271" s="91" t="s">
        <v>533</v>
      </c>
      <c r="C271" s="85" t="s">
        <v>264</v>
      </c>
      <c r="D271" s="84" t="s">
        <v>290</v>
      </c>
      <c r="E271" s="438" t="s">
        <v>291</v>
      </c>
      <c r="F271" s="86">
        <v>5297.5</v>
      </c>
      <c r="G271" s="86">
        <f t="shared" si="4"/>
        <v>5297.5</v>
      </c>
      <c r="H271" s="86"/>
      <c r="I271" s="86"/>
      <c r="J271" s="87"/>
    </row>
    <row r="272" s="70" customFormat="1" customHeight="1" spans="1:10">
      <c r="A272" s="82">
        <v>267</v>
      </c>
      <c r="B272" s="91" t="s">
        <v>534</v>
      </c>
      <c r="C272" s="85" t="s">
        <v>264</v>
      </c>
      <c r="D272" s="84" t="s">
        <v>290</v>
      </c>
      <c r="E272" s="438" t="s">
        <v>291</v>
      </c>
      <c r="F272" s="86">
        <v>5126.4</v>
      </c>
      <c r="G272" s="86">
        <f t="shared" si="4"/>
        <v>5126.4</v>
      </c>
      <c r="H272" s="86"/>
      <c r="I272" s="86"/>
      <c r="J272" s="87"/>
    </row>
    <row r="273" s="70" customFormat="1" customHeight="1" spans="1:10">
      <c r="A273" s="82">
        <v>268</v>
      </c>
      <c r="B273" s="91" t="s">
        <v>535</v>
      </c>
      <c r="C273" s="85" t="s">
        <v>264</v>
      </c>
      <c r="D273" s="84" t="s">
        <v>290</v>
      </c>
      <c r="E273" s="438" t="s">
        <v>291</v>
      </c>
      <c r="F273" s="86">
        <v>5105.01</v>
      </c>
      <c r="G273" s="86">
        <f t="shared" si="4"/>
        <v>5105.01</v>
      </c>
      <c r="H273" s="86"/>
      <c r="I273" s="86"/>
      <c r="J273" s="87"/>
    </row>
    <row r="274" s="70" customFormat="1" customHeight="1" spans="1:10">
      <c r="A274" s="82">
        <v>269</v>
      </c>
      <c r="B274" s="91" t="s">
        <v>536</v>
      </c>
      <c r="C274" s="85" t="s">
        <v>264</v>
      </c>
      <c r="D274" s="84" t="s">
        <v>290</v>
      </c>
      <c r="E274" s="438" t="s">
        <v>291</v>
      </c>
      <c r="F274" s="86">
        <v>5100</v>
      </c>
      <c r="G274" s="86">
        <f t="shared" si="4"/>
        <v>5100</v>
      </c>
      <c r="H274" s="86"/>
      <c r="I274" s="86"/>
      <c r="J274" s="87"/>
    </row>
    <row r="275" customHeight="1" spans="1:10">
      <c r="A275" s="82">
        <v>270</v>
      </c>
      <c r="B275" s="91" t="s">
        <v>537</v>
      </c>
      <c r="C275" s="85" t="s">
        <v>264</v>
      </c>
      <c r="D275" s="84" t="s">
        <v>290</v>
      </c>
      <c r="E275" s="438" t="s">
        <v>291</v>
      </c>
      <c r="F275" s="86">
        <v>5056.2</v>
      </c>
      <c r="G275" s="86">
        <f t="shared" si="4"/>
        <v>5056.2</v>
      </c>
      <c r="H275" s="86"/>
      <c r="I275" s="86"/>
      <c r="J275" s="87"/>
    </row>
    <row r="276" customHeight="1" spans="1:10">
      <c r="A276" s="82">
        <v>271</v>
      </c>
      <c r="B276" s="91" t="s">
        <v>538</v>
      </c>
      <c r="C276" s="85" t="s">
        <v>264</v>
      </c>
      <c r="D276" s="84" t="s">
        <v>290</v>
      </c>
      <c r="E276" s="438" t="s">
        <v>291</v>
      </c>
      <c r="F276" s="86">
        <v>5011.4</v>
      </c>
      <c r="G276" s="86">
        <f t="shared" si="4"/>
        <v>5011.4</v>
      </c>
      <c r="H276" s="86"/>
      <c r="I276" s="86"/>
      <c r="J276" s="87"/>
    </row>
    <row r="277" s="70" customFormat="1" customHeight="1" spans="1:10">
      <c r="A277" s="82">
        <v>272</v>
      </c>
      <c r="B277" s="91" t="s">
        <v>539</v>
      </c>
      <c r="C277" s="85" t="s">
        <v>264</v>
      </c>
      <c r="D277" s="84" t="s">
        <v>290</v>
      </c>
      <c r="E277" s="438" t="s">
        <v>291</v>
      </c>
      <c r="F277" s="86">
        <v>5002.3</v>
      </c>
      <c r="G277" s="86">
        <f t="shared" si="4"/>
        <v>5002.3</v>
      </c>
      <c r="H277" s="86"/>
      <c r="I277" s="86"/>
      <c r="J277" s="87"/>
    </row>
    <row r="278" customHeight="1" spans="1:10">
      <c r="A278" s="82">
        <v>273</v>
      </c>
      <c r="B278" s="91" t="s">
        <v>540</v>
      </c>
      <c r="C278" s="85" t="s">
        <v>264</v>
      </c>
      <c r="D278" s="84" t="s">
        <v>290</v>
      </c>
      <c r="E278" s="438" t="s">
        <v>291</v>
      </c>
      <c r="F278" s="86">
        <v>5000</v>
      </c>
      <c r="G278" s="86">
        <f t="shared" si="4"/>
        <v>5000</v>
      </c>
      <c r="H278" s="86"/>
      <c r="I278" s="86"/>
      <c r="J278" s="87"/>
    </row>
    <row r="279" customHeight="1" spans="1:10">
      <c r="A279" s="82">
        <v>274</v>
      </c>
      <c r="B279" s="91" t="s">
        <v>541</v>
      </c>
      <c r="C279" s="85" t="s">
        <v>264</v>
      </c>
      <c r="D279" s="84" t="s">
        <v>290</v>
      </c>
      <c r="E279" s="438" t="s">
        <v>291</v>
      </c>
      <c r="F279" s="86">
        <v>4925</v>
      </c>
      <c r="G279" s="86">
        <f t="shared" si="4"/>
        <v>4925</v>
      </c>
      <c r="H279" s="86"/>
      <c r="I279" s="86"/>
      <c r="J279" s="87"/>
    </row>
    <row r="280" customHeight="1" spans="1:10">
      <c r="A280" s="82">
        <v>275</v>
      </c>
      <c r="B280" s="91" t="s">
        <v>542</v>
      </c>
      <c r="C280" s="85" t="s">
        <v>264</v>
      </c>
      <c r="D280" s="84" t="s">
        <v>290</v>
      </c>
      <c r="E280" s="438" t="s">
        <v>291</v>
      </c>
      <c r="F280" s="86">
        <v>4872</v>
      </c>
      <c r="G280" s="86">
        <f t="shared" si="4"/>
        <v>4872</v>
      </c>
      <c r="H280" s="86"/>
      <c r="I280" s="86"/>
      <c r="J280" s="87"/>
    </row>
    <row r="281" customHeight="1" spans="1:10">
      <c r="A281" s="82">
        <v>276</v>
      </c>
      <c r="B281" s="91" t="s">
        <v>543</v>
      </c>
      <c r="C281" s="85" t="s">
        <v>264</v>
      </c>
      <c r="D281" s="84" t="s">
        <v>290</v>
      </c>
      <c r="E281" s="438" t="s">
        <v>291</v>
      </c>
      <c r="F281" s="86">
        <v>4848</v>
      </c>
      <c r="G281" s="86">
        <f t="shared" si="4"/>
        <v>4848</v>
      </c>
      <c r="H281" s="86"/>
      <c r="I281" s="86"/>
      <c r="J281" s="87"/>
    </row>
    <row r="282" customHeight="1" spans="1:10">
      <c r="A282" s="82">
        <v>277</v>
      </c>
      <c r="B282" s="91" t="s">
        <v>544</v>
      </c>
      <c r="C282" s="85" t="s">
        <v>264</v>
      </c>
      <c r="D282" s="84" t="s">
        <v>290</v>
      </c>
      <c r="E282" s="438" t="s">
        <v>291</v>
      </c>
      <c r="F282" s="86">
        <v>4779</v>
      </c>
      <c r="G282" s="86">
        <f t="shared" si="4"/>
        <v>4779</v>
      </c>
      <c r="H282" s="86"/>
      <c r="I282" s="86"/>
      <c r="J282" s="87"/>
    </row>
    <row r="283" s="70" customFormat="1" customHeight="1" spans="1:10">
      <c r="A283" s="82">
        <v>278</v>
      </c>
      <c r="B283" s="91" t="s">
        <v>545</v>
      </c>
      <c r="C283" s="85" t="s">
        <v>264</v>
      </c>
      <c r="D283" s="84" t="s">
        <v>290</v>
      </c>
      <c r="E283" s="438" t="s">
        <v>291</v>
      </c>
      <c r="F283" s="86">
        <v>4770</v>
      </c>
      <c r="G283" s="86">
        <f t="shared" si="4"/>
        <v>4770</v>
      </c>
      <c r="H283" s="86"/>
      <c r="I283" s="86"/>
      <c r="J283" s="87"/>
    </row>
    <row r="284" customHeight="1" spans="1:10">
      <c r="A284" s="82">
        <v>279</v>
      </c>
      <c r="B284" s="91" t="s">
        <v>546</v>
      </c>
      <c r="C284" s="85" t="s">
        <v>264</v>
      </c>
      <c r="D284" s="84" t="s">
        <v>290</v>
      </c>
      <c r="E284" s="438" t="s">
        <v>291</v>
      </c>
      <c r="F284" s="86">
        <v>4768</v>
      </c>
      <c r="G284" s="86">
        <f t="shared" si="4"/>
        <v>4768</v>
      </c>
      <c r="H284" s="86"/>
      <c r="I284" s="86"/>
      <c r="J284" s="87"/>
    </row>
    <row r="285" s="70" customFormat="1" customHeight="1" spans="1:10">
      <c r="A285" s="82">
        <v>280</v>
      </c>
      <c r="B285" s="91" t="s">
        <v>547</v>
      </c>
      <c r="C285" s="85" t="s">
        <v>264</v>
      </c>
      <c r="D285" s="84" t="s">
        <v>290</v>
      </c>
      <c r="E285" s="438" t="s">
        <v>291</v>
      </c>
      <c r="F285" s="86">
        <v>4749</v>
      </c>
      <c r="G285" s="86">
        <f t="shared" si="4"/>
        <v>4749</v>
      </c>
      <c r="H285" s="86"/>
      <c r="I285" s="86"/>
      <c r="J285" s="87"/>
    </row>
    <row r="286" customHeight="1" spans="1:10">
      <c r="A286" s="82">
        <v>281</v>
      </c>
      <c r="B286" s="91" t="s">
        <v>548</v>
      </c>
      <c r="C286" s="85" t="s">
        <v>264</v>
      </c>
      <c r="D286" s="84" t="s">
        <v>290</v>
      </c>
      <c r="E286" s="438" t="s">
        <v>291</v>
      </c>
      <c r="F286" s="86">
        <v>4703.99</v>
      </c>
      <c r="G286" s="86">
        <f t="shared" si="4"/>
        <v>4703.99</v>
      </c>
      <c r="H286" s="86"/>
      <c r="I286" s="86"/>
      <c r="J286" s="87"/>
    </row>
    <row r="287" customHeight="1" spans="1:10">
      <c r="A287" s="82">
        <v>282</v>
      </c>
      <c r="B287" s="91" t="s">
        <v>549</v>
      </c>
      <c r="C287" s="85" t="s">
        <v>264</v>
      </c>
      <c r="D287" s="84" t="s">
        <v>290</v>
      </c>
      <c r="E287" s="438" t="s">
        <v>291</v>
      </c>
      <c r="F287" s="86">
        <v>4682.03</v>
      </c>
      <c r="G287" s="86">
        <f t="shared" si="4"/>
        <v>4682.03</v>
      </c>
      <c r="H287" s="86"/>
      <c r="I287" s="86"/>
      <c r="J287" s="87"/>
    </row>
    <row r="288" customHeight="1" spans="1:10">
      <c r="A288" s="82">
        <v>283</v>
      </c>
      <c r="B288" s="91" t="s">
        <v>550</v>
      </c>
      <c r="C288" s="85" t="s">
        <v>264</v>
      </c>
      <c r="D288" s="84" t="s">
        <v>290</v>
      </c>
      <c r="E288" s="438" t="s">
        <v>291</v>
      </c>
      <c r="F288" s="86">
        <v>4605.48</v>
      </c>
      <c r="G288" s="86">
        <f t="shared" si="4"/>
        <v>4605.48</v>
      </c>
      <c r="H288" s="86"/>
      <c r="I288" s="86"/>
      <c r="J288" s="87"/>
    </row>
    <row r="289" customHeight="1" spans="1:10">
      <c r="A289" s="82">
        <v>284</v>
      </c>
      <c r="B289" s="91" t="s">
        <v>551</v>
      </c>
      <c r="C289" s="85" t="s">
        <v>264</v>
      </c>
      <c r="D289" s="84" t="s">
        <v>290</v>
      </c>
      <c r="E289" s="438" t="s">
        <v>291</v>
      </c>
      <c r="F289" s="86">
        <v>4552</v>
      </c>
      <c r="G289" s="86">
        <f t="shared" si="4"/>
        <v>4552</v>
      </c>
      <c r="H289" s="86"/>
      <c r="I289" s="86"/>
      <c r="J289" s="87"/>
    </row>
    <row r="290" s="70" customFormat="1" customHeight="1" spans="1:10">
      <c r="A290" s="82">
        <v>285</v>
      </c>
      <c r="B290" s="91" t="s">
        <v>552</v>
      </c>
      <c r="C290" s="85" t="s">
        <v>264</v>
      </c>
      <c r="D290" s="84" t="s">
        <v>290</v>
      </c>
      <c r="E290" s="438" t="s">
        <v>291</v>
      </c>
      <c r="F290" s="86">
        <v>4462.4</v>
      </c>
      <c r="G290" s="86">
        <f t="shared" si="4"/>
        <v>4462.4</v>
      </c>
      <c r="H290" s="86"/>
      <c r="I290" s="86"/>
      <c r="J290" s="87"/>
    </row>
    <row r="291" customHeight="1" spans="1:10">
      <c r="A291" s="82">
        <v>286</v>
      </c>
      <c r="B291" s="91" t="s">
        <v>553</v>
      </c>
      <c r="C291" s="85" t="s">
        <v>264</v>
      </c>
      <c r="D291" s="84" t="s">
        <v>290</v>
      </c>
      <c r="E291" s="438" t="s">
        <v>291</v>
      </c>
      <c r="F291" s="86">
        <v>4460</v>
      </c>
      <c r="G291" s="86">
        <f t="shared" si="4"/>
        <v>4460</v>
      </c>
      <c r="H291" s="86"/>
      <c r="I291" s="86"/>
      <c r="J291" s="87"/>
    </row>
    <row r="292" customHeight="1" spans="1:10">
      <c r="A292" s="82">
        <v>287</v>
      </c>
      <c r="B292" s="91" t="s">
        <v>554</v>
      </c>
      <c r="C292" s="85" t="s">
        <v>264</v>
      </c>
      <c r="D292" s="84" t="s">
        <v>290</v>
      </c>
      <c r="E292" s="438" t="s">
        <v>291</v>
      </c>
      <c r="F292" s="86">
        <v>4460</v>
      </c>
      <c r="G292" s="86">
        <f t="shared" si="4"/>
        <v>4460</v>
      </c>
      <c r="H292" s="86"/>
      <c r="I292" s="86"/>
      <c r="J292" s="87"/>
    </row>
    <row r="293" customHeight="1" spans="1:10">
      <c r="A293" s="82">
        <v>288</v>
      </c>
      <c r="B293" s="91" t="s">
        <v>555</v>
      </c>
      <c r="C293" s="85" t="s">
        <v>264</v>
      </c>
      <c r="D293" s="84" t="s">
        <v>290</v>
      </c>
      <c r="E293" s="438" t="s">
        <v>291</v>
      </c>
      <c r="F293" s="86">
        <v>4454.9</v>
      </c>
      <c r="G293" s="86">
        <f t="shared" si="4"/>
        <v>4454.9</v>
      </c>
      <c r="H293" s="86"/>
      <c r="I293" s="86"/>
      <c r="J293" s="87"/>
    </row>
    <row r="294" customHeight="1" spans="1:10">
      <c r="A294" s="82">
        <v>289</v>
      </c>
      <c r="B294" s="91" t="s">
        <v>556</v>
      </c>
      <c r="C294" s="85" t="s">
        <v>264</v>
      </c>
      <c r="D294" s="84" t="s">
        <v>290</v>
      </c>
      <c r="E294" s="438" t="s">
        <v>291</v>
      </c>
      <c r="F294" s="86">
        <v>4368</v>
      </c>
      <c r="G294" s="86">
        <f t="shared" si="4"/>
        <v>4368</v>
      </c>
      <c r="H294" s="86"/>
      <c r="I294" s="86"/>
      <c r="J294" s="87"/>
    </row>
    <row r="295" customHeight="1" spans="1:10">
      <c r="A295" s="82">
        <v>290</v>
      </c>
      <c r="B295" s="91" t="s">
        <v>557</v>
      </c>
      <c r="C295" s="85" t="s">
        <v>264</v>
      </c>
      <c r="D295" s="84" t="s">
        <v>290</v>
      </c>
      <c r="E295" s="438" t="s">
        <v>291</v>
      </c>
      <c r="F295" s="86">
        <v>4367.66</v>
      </c>
      <c r="G295" s="86">
        <f t="shared" si="4"/>
        <v>4367.66</v>
      </c>
      <c r="H295" s="86"/>
      <c r="I295" s="86"/>
      <c r="J295" s="87"/>
    </row>
    <row r="296" customHeight="1" spans="1:10">
      <c r="A296" s="82">
        <v>291</v>
      </c>
      <c r="B296" s="91" t="s">
        <v>558</v>
      </c>
      <c r="C296" s="85" t="s">
        <v>264</v>
      </c>
      <c r="D296" s="84" t="s">
        <v>290</v>
      </c>
      <c r="E296" s="438" t="s">
        <v>291</v>
      </c>
      <c r="F296" s="86">
        <v>4350</v>
      </c>
      <c r="G296" s="86">
        <f t="shared" si="4"/>
        <v>4350</v>
      </c>
      <c r="H296" s="86"/>
      <c r="I296" s="86"/>
      <c r="J296" s="87"/>
    </row>
    <row r="297" s="70" customFormat="1" customHeight="1" spans="1:10">
      <c r="A297" s="82">
        <v>292</v>
      </c>
      <c r="B297" s="91" t="s">
        <v>559</v>
      </c>
      <c r="C297" s="85" t="s">
        <v>264</v>
      </c>
      <c r="D297" s="84" t="s">
        <v>290</v>
      </c>
      <c r="E297" s="438" t="s">
        <v>291</v>
      </c>
      <c r="F297" s="86">
        <v>4334.55</v>
      </c>
      <c r="G297" s="86">
        <f t="shared" si="4"/>
        <v>4334.55</v>
      </c>
      <c r="H297" s="86"/>
      <c r="I297" s="86"/>
      <c r="J297" s="87"/>
    </row>
    <row r="298" customHeight="1" spans="1:10">
      <c r="A298" s="82">
        <v>293</v>
      </c>
      <c r="B298" s="91" t="s">
        <v>560</v>
      </c>
      <c r="C298" s="85" t="s">
        <v>264</v>
      </c>
      <c r="D298" s="84" t="s">
        <v>290</v>
      </c>
      <c r="E298" s="438" t="s">
        <v>291</v>
      </c>
      <c r="F298" s="86">
        <v>4304</v>
      </c>
      <c r="G298" s="86">
        <f t="shared" si="4"/>
        <v>4304</v>
      </c>
      <c r="H298" s="86"/>
      <c r="I298" s="86"/>
      <c r="J298" s="87"/>
    </row>
    <row r="299" customHeight="1" spans="1:10">
      <c r="A299" s="82">
        <v>294</v>
      </c>
      <c r="B299" s="91" t="s">
        <v>561</v>
      </c>
      <c r="C299" s="85" t="s">
        <v>264</v>
      </c>
      <c r="D299" s="84" t="s">
        <v>290</v>
      </c>
      <c r="E299" s="438" t="s">
        <v>291</v>
      </c>
      <c r="F299" s="86">
        <v>4271.07</v>
      </c>
      <c r="G299" s="86">
        <f t="shared" si="4"/>
        <v>4271.07</v>
      </c>
      <c r="H299" s="86"/>
      <c r="I299" s="86"/>
      <c r="J299" s="87"/>
    </row>
    <row r="300" customHeight="1" spans="1:10">
      <c r="A300" s="82">
        <v>295</v>
      </c>
      <c r="B300" s="91" t="s">
        <v>562</v>
      </c>
      <c r="C300" s="85" t="s">
        <v>264</v>
      </c>
      <c r="D300" s="84" t="s">
        <v>290</v>
      </c>
      <c r="E300" s="438" t="s">
        <v>291</v>
      </c>
      <c r="F300" s="86">
        <v>4260</v>
      </c>
      <c r="G300" s="86">
        <f t="shared" si="4"/>
        <v>4260</v>
      </c>
      <c r="H300" s="86"/>
      <c r="I300" s="86"/>
      <c r="J300" s="87"/>
    </row>
    <row r="301" customHeight="1" spans="1:10">
      <c r="A301" s="82">
        <v>296</v>
      </c>
      <c r="B301" s="91" t="s">
        <v>563</v>
      </c>
      <c r="C301" s="85" t="s">
        <v>264</v>
      </c>
      <c r="D301" s="84" t="s">
        <v>290</v>
      </c>
      <c r="E301" s="438" t="s">
        <v>291</v>
      </c>
      <c r="F301" s="86">
        <v>4216</v>
      </c>
      <c r="G301" s="86">
        <f t="shared" si="4"/>
        <v>4216</v>
      </c>
      <c r="H301" s="86"/>
      <c r="I301" s="86"/>
      <c r="J301" s="87"/>
    </row>
    <row r="302" s="70" customFormat="1" customHeight="1" spans="1:10">
      <c r="A302" s="82">
        <v>297</v>
      </c>
      <c r="B302" s="91" t="s">
        <v>564</v>
      </c>
      <c r="C302" s="85" t="s">
        <v>264</v>
      </c>
      <c r="D302" s="84" t="s">
        <v>290</v>
      </c>
      <c r="E302" s="438" t="s">
        <v>291</v>
      </c>
      <c r="F302" s="86">
        <v>4176.73</v>
      </c>
      <c r="G302" s="86">
        <f t="shared" si="4"/>
        <v>4176.73</v>
      </c>
      <c r="H302" s="86"/>
      <c r="I302" s="86"/>
      <c r="J302" s="87"/>
    </row>
    <row r="303" customHeight="1" spans="1:10">
      <c r="A303" s="82">
        <v>298</v>
      </c>
      <c r="B303" s="91" t="s">
        <v>565</v>
      </c>
      <c r="C303" s="85" t="s">
        <v>264</v>
      </c>
      <c r="D303" s="84" t="s">
        <v>290</v>
      </c>
      <c r="E303" s="438" t="s">
        <v>291</v>
      </c>
      <c r="F303" s="86">
        <v>4176</v>
      </c>
      <c r="G303" s="86">
        <f t="shared" si="4"/>
        <v>4176</v>
      </c>
      <c r="H303" s="86"/>
      <c r="I303" s="86"/>
      <c r="J303" s="87"/>
    </row>
    <row r="304" customHeight="1" spans="1:10">
      <c r="A304" s="82">
        <v>299</v>
      </c>
      <c r="B304" s="91" t="s">
        <v>566</v>
      </c>
      <c r="C304" s="85" t="s">
        <v>264</v>
      </c>
      <c r="D304" s="84" t="s">
        <v>290</v>
      </c>
      <c r="E304" s="438" t="s">
        <v>291</v>
      </c>
      <c r="F304" s="86">
        <v>4152</v>
      </c>
      <c r="G304" s="86">
        <f t="shared" si="4"/>
        <v>4152</v>
      </c>
      <c r="H304" s="86"/>
      <c r="I304" s="86"/>
      <c r="J304" s="87"/>
    </row>
    <row r="305" customHeight="1" spans="1:10">
      <c r="A305" s="82">
        <v>300</v>
      </c>
      <c r="B305" s="91" t="s">
        <v>567</v>
      </c>
      <c r="C305" s="85" t="s">
        <v>264</v>
      </c>
      <c r="D305" s="84" t="s">
        <v>290</v>
      </c>
      <c r="E305" s="438" t="s">
        <v>291</v>
      </c>
      <c r="F305" s="86">
        <v>4104</v>
      </c>
      <c r="G305" s="86">
        <f t="shared" si="4"/>
        <v>4104</v>
      </c>
      <c r="H305" s="86"/>
      <c r="I305" s="86"/>
      <c r="J305" s="87"/>
    </row>
    <row r="306" customHeight="1" spans="1:10">
      <c r="A306" s="82">
        <v>301</v>
      </c>
      <c r="B306" s="91" t="s">
        <v>568</v>
      </c>
      <c r="C306" s="85" t="s">
        <v>264</v>
      </c>
      <c r="D306" s="84" t="s">
        <v>290</v>
      </c>
      <c r="E306" s="438" t="s">
        <v>291</v>
      </c>
      <c r="F306" s="86">
        <v>4104</v>
      </c>
      <c r="G306" s="86">
        <f t="shared" si="4"/>
        <v>4104</v>
      </c>
      <c r="H306" s="86"/>
      <c r="I306" s="86"/>
      <c r="J306" s="87"/>
    </row>
    <row r="307" customHeight="1" spans="1:10">
      <c r="A307" s="82">
        <v>302</v>
      </c>
      <c r="B307" s="91" t="s">
        <v>569</v>
      </c>
      <c r="C307" s="85" t="s">
        <v>264</v>
      </c>
      <c r="D307" s="84" t="s">
        <v>290</v>
      </c>
      <c r="E307" s="438" t="s">
        <v>291</v>
      </c>
      <c r="F307" s="86">
        <v>4095.6</v>
      </c>
      <c r="G307" s="86">
        <f t="shared" si="4"/>
        <v>4095.6</v>
      </c>
      <c r="H307" s="86"/>
      <c r="I307" s="86"/>
      <c r="J307" s="87"/>
    </row>
    <row r="308" customHeight="1" spans="1:10">
      <c r="A308" s="82">
        <v>303</v>
      </c>
      <c r="B308" s="91" t="s">
        <v>570</v>
      </c>
      <c r="C308" s="85" t="s">
        <v>264</v>
      </c>
      <c r="D308" s="84" t="s">
        <v>290</v>
      </c>
      <c r="E308" s="438" t="s">
        <v>291</v>
      </c>
      <c r="F308" s="86">
        <v>4080</v>
      </c>
      <c r="G308" s="86">
        <f t="shared" si="4"/>
        <v>4080</v>
      </c>
      <c r="H308" s="86"/>
      <c r="I308" s="86"/>
      <c r="J308" s="87"/>
    </row>
    <row r="309" customHeight="1" spans="1:10">
      <c r="A309" s="82">
        <v>304</v>
      </c>
      <c r="B309" s="91" t="s">
        <v>571</v>
      </c>
      <c r="C309" s="85" t="s">
        <v>264</v>
      </c>
      <c r="D309" s="84" t="s">
        <v>290</v>
      </c>
      <c r="E309" s="438" t="s">
        <v>291</v>
      </c>
      <c r="F309" s="86">
        <v>4056</v>
      </c>
      <c r="G309" s="86">
        <f t="shared" si="4"/>
        <v>4056</v>
      </c>
      <c r="H309" s="86"/>
      <c r="I309" s="86"/>
      <c r="J309" s="87"/>
    </row>
    <row r="310" customHeight="1" spans="1:10">
      <c r="A310" s="82">
        <v>305</v>
      </c>
      <c r="B310" s="91" t="s">
        <v>572</v>
      </c>
      <c r="C310" s="85" t="s">
        <v>264</v>
      </c>
      <c r="D310" s="84" t="s">
        <v>290</v>
      </c>
      <c r="E310" s="438" t="s">
        <v>291</v>
      </c>
      <c r="F310" s="86">
        <v>4032</v>
      </c>
      <c r="G310" s="86">
        <f t="shared" si="4"/>
        <v>4032</v>
      </c>
      <c r="H310" s="86"/>
      <c r="I310" s="86"/>
      <c r="J310" s="87"/>
    </row>
    <row r="311" customHeight="1" spans="1:10">
      <c r="A311" s="82">
        <v>306</v>
      </c>
      <c r="B311" s="91" t="s">
        <v>573</v>
      </c>
      <c r="C311" s="85" t="s">
        <v>264</v>
      </c>
      <c r="D311" s="84" t="s">
        <v>290</v>
      </c>
      <c r="E311" s="438" t="s">
        <v>291</v>
      </c>
      <c r="F311" s="86">
        <v>4010</v>
      </c>
      <c r="G311" s="86">
        <f t="shared" si="4"/>
        <v>4010</v>
      </c>
      <c r="H311" s="86"/>
      <c r="I311" s="86"/>
      <c r="J311" s="87"/>
    </row>
    <row r="312" customHeight="1" spans="1:10">
      <c r="A312" s="82">
        <v>307</v>
      </c>
      <c r="B312" s="91" t="s">
        <v>574</v>
      </c>
      <c r="C312" s="85" t="s">
        <v>264</v>
      </c>
      <c r="D312" s="84" t="s">
        <v>290</v>
      </c>
      <c r="E312" s="438" t="s">
        <v>291</v>
      </c>
      <c r="F312" s="86">
        <v>4000</v>
      </c>
      <c r="G312" s="86">
        <f t="shared" si="4"/>
        <v>4000</v>
      </c>
      <c r="H312" s="86"/>
      <c r="I312" s="86"/>
      <c r="J312" s="87"/>
    </row>
    <row r="313" s="70" customFormat="1" customHeight="1" spans="1:10">
      <c r="A313" s="82">
        <v>308</v>
      </c>
      <c r="B313" s="91" t="s">
        <v>575</v>
      </c>
      <c r="C313" s="85" t="s">
        <v>264</v>
      </c>
      <c r="D313" s="84" t="s">
        <v>290</v>
      </c>
      <c r="E313" s="438" t="s">
        <v>291</v>
      </c>
      <c r="F313" s="86">
        <v>3976</v>
      </c>
      <c r="G313" s="86">
        <f t="shared" si="4"/>
        <v>3976</v>
      </c>
      <c r="H313" s="86"/>
      <c r="I313" s="86"/>
      <c r="J313" s="87"/>
    </row>
    <row r="314" customHeight="1" spans="1:10">
      <c r="A314" s="82">
        <v>309</v>
      </c>
      <c r="B314" s="91" t="s">
        <v>576</v>
      </c>
      <c r="C314" s="85" t="s">
        <v>264</v>
      </c>
      <c r="D314" s="84" t="s">
        <v>290</v>
      </c>
      <c r="E314" s="438" t="s">
        <v>291</v>
      </c>
      <c r="F314" s="86">
        <v>3900</v>
      </c>
      <c r="G314" s="86">
        <f t="shared" si="4"/>
        <v>3900</v>
      </c>
      <c r="H314" s="86"/>
      <c r="I314" s="86"/>
      <c r="J314" s="87"/>
    </row>
    <row r="315" customHeight="1" spans="1:10">
      <c r="A315" s="82">
        <v>310</v>
      </c>
      <c r="B315" s="91" t="s">
        <v>577</v>
      </c>
      <c r="C315" s="85" t="s">
        <v>264</v>
      </c>
      <c r="D315" s="84" t="s">
        <v>290</v>
      </c>
      <c r="E315" s="438" t="s">
        <v>291</v>
      </c>
      <c r="F315" s="86">
        <v>3828</v>
      </c>
      <c r="G315" s="86">
        <f t="shared" si="4"/>
        <v>3828</v>
      </c>
      <c r="H315" s="86"/>
      <c r="I315" s="86"/>
      <c r="J315" s="87"/>
    </row>
    <row r="316" customHeight="1" spans="1:10">
      <c r="A316" s="82">
        <v>311</v>
      </c>
      <c r="B316" s="91" t="s">
        <v>578</v>
      </c>
      <c r="C316" s="85" t="s">
        <v>264</v>
      </c>
      <c r="D316" s="84" t="s">
        <v>290</v>
      </c>
      <c r="E316" s="438" t="s">
        <v>291</v>
      </c>
      <c r="F316" s="86">
        <v>3800</v>
      </c>
      <c r="G316" s="86">
        <f t="shared" si="4"/>
        <v>3800</v>
      </c>
      <c r="H316" s="86"/>
      <c r="I316" s="86"/>
      <c r="J316" s="87"/>
    </row>
    <row r="317" s="70" customFormat="1" customHeight="1" spans="1:10">
      <c r="A317" s="82">
        <v>312</v>
      </c>
      <c r="B317" s="91" t="s">
        <v>579</v>
      </c>
      <c r="C317" s="85" t="s">
        <v>264</v>
      </c>
      <c r="D317" s="84" t="s">
        <v>290</v>
      </c>
      <c r="E317" s="438" t="s">
        <v>291</v>
      </c>
      <c r="F317" s="86">
        <v>3776</v>
      </c>
      <c r="G317" s="86">
        <f t="shared" si="4"/>
        <v>3776</v>
      </c>
      <c r="H317" s="86"/>
      <c r="I317" s="86"/>
      <c r="J317" s="87"/>
    </row>
    <row r="318" s="70" customFormat="1" customHeight="1" spans="1:10">
      <c r="A318" s="82">
        <v>313</v>
      </c>
      <c r="B318" s="91" t="s">
        <v>580</v>
      </c>
      <c r="C318" s="85" t="s">
        <v>264</v>
      </c>
      <c r="D318" s="84" t="s">
        <v>290</v>
      </c>
      <c r="E318" s="438" t="s">
        <v>291</v>
      </c>
      <c r="F318" s="86">
        <v>3750</v>
      </c>
      <c r="G318" s="86">
        <f t="shared" si="4"/>
        <v>3750</v>
      </c>
      <c r="H318" s="86"/>
      <c r="I318" s="86"/>
      <c r="J318" s="87"/>
    </row>
    <row r="319" customHeight="1" spans="1:10">
      <c r="A319" s="82">
        <v>314</v>
      </c>
      <c r="B319" s="91" t="s">
        <v>581</v>
      </c>
      <c r="C319" s="85" t="s">
        <v>264</v>
      </c>
      <c r="D319" s="84" t="s">
        <v>290</v>
      </c>
      <c r="E319" s="438" t="s">
        <v>291</v>
      </c>
      <c r="F319" s="86">
        <v>3711</v>
      </c>
      <c r="G319" s="86">
        <f t="shared" si="4"/>
        <v>3711</v>
      </c>
      <c r="H319" s="86"/>
      <c r="I319" s="86"/>
      <c r="J319" s="87"/>
    </row>
    <row r="320" s="70" customFormat="1" customHeight="1" spans="1:10">
      <c r="A320" s="82">
        <v>315</v>
      </c>
      <c r="B320" s="91" t="s">
        <v>582</v>
      </c>
      <c r="C320" s="85" t="s">
        <v>264</v>
      </c>
      <c r="D320" s="84" t="s">
        <v>290</v>
      </c>
      <c r="E320" s="438" t="s">
        <v>291</v>
      </c>
      <c r="F320" s="86">
        <v>3700.87</v>
      </c>
      <c r="G320" s="86">
        <f t="shared" si="4"/>
        <v>3700.87</v>
      </c>
      <c r="H320" s="86"/>
      <c r="I320" s="86"/>
      <c r="J320" s="87"/>
    </row>
    <row r="321" customHeight="1" spans="1:10">
      <c r="A321" s="82">
        <v>316</v>
      </c>
      <c r="B321" s="91" t="s">
        <v>583</v>
      </c>
      <c r="C321" s="85" t="s">
        <v>264</v>
      </c>
      <c r="D321" s="84" t="s">
        <v>290</v>
      </c>
      <c r="E321" s="438" t="s">
        <v>291</v>
      </c>
      <c r="F321" s="86">
        <v>3696.03</v>
      </c>
      <c r="G321" s="86">
        <f t="shared" si="4"/>
        <v>3696.03</v>
      </c>
      <c r="H321" s="86"/>
      <c r="I321" s="86"/>
      <c r="J321" s="87"/>
    </row>
    <row r="322" customHeight="1" spans="1:10">
      <c r="A322" s="82">
        <v>317</v>
      </c>
      <c r="B322" s="91" t="s">
        <v>584</v>
      </c>
      <c r="C322" s="85" t="s">
        <v>264</v>
      </c>
      <c r="D322" s="84" t="s">
        <v>290</v>
      </c>
      <c r="E322" s="438" t="s">
        <v>291</v>
      </c>
      <c r="F322" s="86">
        <v>3650.64</v>
      </c>
      <c r="G322" s="86">
        <f t="shared" si="4"/>
        <v>3650.64</v>
      </c>
      <c r="H322" s="86"/>
      <c r="I322" s="86"/>
      <c r="J322" s="87"/>
    </row>
    <row r="323" s="70" customFormat="1" customHeight="1" spans="1:10">
      <c r="A323" s="82">
        <v>318</v>
      </c>
      <c r="B323" s="91" t="s">
        <v>585</v>
      </c>
      <c r="C323" s="85" t="s">
        <v>264</v>
      </c>
      <c r="D323" s="84" t="s">
        <v>290</v>
      </c>
      <c r="E323" s="438" t="s">
        <v>291</v>
      </c>
      <c r="F323" s="86">
        <v>3555.98</v>
      </c>
      <c r="G323" s="86">
        <f t="shared" si="4"/>
        <v>3555.98</v>
      </c>
      <c r="H323" s="86"/>
      <c r="I323" s="86"/>
      <c r="J323" s="87"/>
    </row>
    <row r="324" s="70" customFormat="1" customHeight="1" spans="1:10">
      <c r="A324" s="82">
        <v>319</v>
      </c>
      <c r="B324" s="91" t="s">
        <v>586</v>
      </c>
      <c r="C324" s="85" t="s">
        <v>264</v>
      </c>
      <c r="D324" s="84" t="s">
        <v>290</v>
      </c>
      <c r="E324" s="438" t="s">
        <v>291</v>
      </c>
      <c r="F324" s="86">
        <v>3555.4</v>
      </c>
      <c r="G324" s="86">
        <f t="shared" si="4"/>
        <v>3555.4</v>
      </c>
      <c r="H324" s="86"/>
      <c r="I324" s="86"/>
      <c r="J324" s="87"/>
    </row>
    <row r="325" customHeight="1" spans="1:10">
      <c r="A325" s="82">
        <v>320</v>
      </c>
      <c r="B325" s="91" t="s">
        <v>587</v>
      </c>
      <c r="C325" s="85" t="s">
        <v>264</v>
      </c>
      <c r="D325" s="84" t="s">
        <v>290</v>
      </c>
      <c r="E325" s="438" t="s">
        <v>291</v>
      </c>
      <c r="F325" s="86">
        <v>3550</v>
      </c>
      <c r="G325" s="86">
        <f t="shared" si="4"/>
        <v>3550</v>
      </c>
      <c r="H325" s="86"/>
      <c r="I325" s="86"/>
      <c r="J325" s="87"/>
    </row>
    <row r="326" customHeight="1" spans="1:10">
      <c r="A326" s="82">
        <v>321</v>
      </c>
      <c r="B326" s="91" t="s">
        <v>588</v>
      </c>
      <c r="C326" s="85" t="s">
        <v>264</v>
      </c>
      <c r="D326" s="84" t="s">
        <v>290</v>
      </c>
      <c r="E326" s="438" t="s">
        <v>291</v>
      </c>
      <c r="F326" s="86">
        <v>3540.56</v>
      </c>
      <c r="G326" s="86">
        <f t="shared" si="4"/>
        <v>3540.56</v>
      </c>
      <c r="H326" s="86"/>
      <c r="I326" s="86"/>
      <c r="J326" s="87"/>
    </row>
    <row r="327" s="70" customFormat="1" customHeight="1" spans="1:10">
      <c r="A327" s="82">
        <v>322</v>
      </c>
      <c r="B327" s="91" t="s">
        <v>589</v>
      </c>
      <c r="C327" s="85" t="s">
        <v>264</v>
      </c>
      <c r="D327" s="84" t="s">
        <v>290</v>
      </c>
      <c r="E327" s="438" t="s">
        <v>291</v>
      </c>
      <c r="F327" s="86">
        <v>3480</v>
      </c>
      <c r="G327" s="86">
        <f t="shared" ref="G327:G390" si="5">F327</f>
        <v>3480</v>
      </c>
      <c r="H327" s="86"/>
      <c r="I327" s="86"/>
      <c r="J327" s="87"/>
    </row>
    <row r="328" customHeight="1" spans="1:10">
      <c r="A328" s="82">
        <v>323</v>
      </c>
      <c r="B328" s="91" t="s">
        <v>590</v>
      </c>
      <c r="C328" s="85" t="s">
        <v>264</v>
      </c>
      <c r="D328" s="84" t="s">
        <v>290</v>
      </c>
      <c r="E328" s="438" t="s">
        <v>291</v>
      </c>
      <c r="F328" s="86">
        <v>3419.76</v>
      </c>
      <c r="G328" s="86">
        <f t="shared" si="5"/>
        <v>3419.76</v>
      </c>
      <c r="H328" s="86"/>
      <c r="I328" s="86"/>
      <c r="J328" s="87"/>
    </row>
    <row r="329" s="70" customFormat="1" customHeight="1" spans="1:10">
      <c r="A329" s="82">
        <v>324</v>
      </c>
      <c r="B329" s="91" t="s">
        <v>591</v>
      </c>
      <c r="C329" s="85" t="s">
        <v>264</v>
      </c>
      <c r="D329" s="84" t="s">
        <v>290</v>
      </c>
      <c r="E329" s="438" t="s">
        <v>291</v>
      </c>
      <c r="F329" s="86">
        <v>3401.28</v>
      </c>
      <c r="G329" s="86">
        <f t="shared" si="5"/>
        <v>3401.28</v>
      </c>
      <c r="H329" s="86"/>
      <c r="I329" s="86"/>
      <c r="J329" s="87"/>
    </row>
    <row r="330" customHeight="1" spans="1:10">
      <c r="A330" s="82">
        <v>325</v>
      </c>
      <c r="B330" s="91" t="s">
        <v>592</v>
      </c>
      <c r="C330" s="85" t="s">
        <v>264</v>
      </c>
      <c r="D330" s="84" t="s">
        <v>290</v>
      </c>
      <c r="E330" s="438" t="s">
        <v>291</v>
      </c>
      <c r="F330" s="86">
        <v>3384</v>
      </c>
      <c r="G330" s="86">
        <f t="shared" si="5"/>
        <v>3384</v>
      </c>
      <c r="H330" s="86"/>
      <c r="I330" s="86"/>
      <c r="J330" s="87"/>
    </row>
    <row r="331" customHeight="1" spans="1:10">
      <c r="A331" s="82">
        <v>326</v>
      </c>
      <c r="B331" s="91" t="s">
        <v>593</v>
      </c>
      <c r="C331" s="85" t="s">
        <v>264</v>
      </c>
      <c r="D331" s="84" t="s">
        <v>290</v>
      </c>
      <c r="E331" s="438" t="s">
        <v>291</v>
      </c>
      <c r="F331" s="86">
        <v>3270</v>
      </c>
      <c r="G331" s="86">
        <f t="shared" si="5"/>
        <v>3270</v>
      </c>
      <c r="H331" s="86"/>
      <c r="I331" s="86"/>
      <c r="J331" s="87"/>
    </row>
    <row r="332" customHeight="1" spans="1:10">
      <c r="A332" s="82">
        <v>327</v>
      </c>
      <c r="B332" s="91" t="s">
        <v>594</v>
      </c>
      <c r="C332" s="85" t="s">
        <v>264</v>
      </c>
      <c r="D332" s="84" t="s">
        <v>290</v>
      </c>
      <c r="E332" s="438" t="s">
        <v>291</v>
      </c>
      <c r="F332" s="86">
        <v>3222</v>
      </c>
      <c r="G332" s="86">
        <f t="shared" si="5"/>
        <v>3222</v>
      </c>
      <c r="H332" s="86"/>
      <c r="I332" s="86"/>
      <c r="J332" s="87"/>
    </row>
    <row r="333" customHeight="1" spans="1:10">
      <c r="A333" s="82">
        <v>328</v>
      </c>
      <c r="B333" s="91" t="s">
        <v>595</v>
      </c>
      <c r="C333" s="85" t="s">
        <v>264</v>
      </c>
      <c r="D333" s="84" t="s">
        <v>290</v>
      </c>
      <c r="E333" s="438" t="s">
        <v>291</v>
      </c>
      <c r="F333" s="86">
        <v>3192</v>
      </c>
      <c r="G333" s="86">
        <f t="shared" si="5"/>
        <v>3192</v>
      </c>
      <c r="H333" s="86"/>
      <c r="I333" s="86"/>
      <c r="J333" s="87"/>
    </row>
    <row r="334" customHeight="1" spans="1:10">
      <c r="A334" s="82">
        <v>329</v>
      </c>
      <c r="B334" s="91" t="s">
        <v>596</v>
      </c>
      <c r="C334" s="85" t="s">
        <v>264</v>
      </c>
      <c r="D334" s="84" t="s">
        <v>290</v>
      </c>
      <c r="E334" s="438" t="s">
        <v>291</v>
      </c>
      <c r="F334" s="86">
        <v>3124</v>
      </c>
      <c r="G334" s="86">
        <f t="shared" si="5"/>
        <v>3124</v>
      </c>
      <c r="H334" s="86"/>
      <c r="I334" s="86"/>
      <c r="J334" s="87"/>
    </row>
    <row r="335" s="70" customFormat="1" customHeight="1" spans="1:10">
      <c r="A335" s="82">
        <v>330</v>
      </c>
      <c r="B335" s="91" t="s">
        <v>597</v>
      </c>
      <c r="C335" s="85" t="s">
        <v>264</v>
      </c>
      <c r="D335" s="84" t="s">
        <v>290</v>
      </c>
      <c r="E335" s="438" t="s">
        <v>291</v>
      </c>
      <c r="F335" s="86">
        <v>3122</v>
      </c>
      <c r="G335" s="86">
        <f t="shared" si="5"/>
        <v>3122</v>
      </c>
      <c r="H335" s="86"/>
      <c r="I335" s="86"/>
      <c r="J335" s="87"/>
    </row>
    <row r="336" customHeight="1" spans="1:10">
      <c r="A336" s="82">
        <v>331</v>
      </c>
      <c r="B336" s="91" t="s">
        <v>598</v>
      </c>
      <c r="C336" s="85" t="s">
        <v>264</v>
      </c>
      <c r="D336" s="84" t="s">
        <v>290</v>
      </c>
      <c r="E336" s="438" t="s">
        <v>291</v>
      </c>
      <c r="F336" s="86">
        <v>3100</v>
      </c>
      <c r="G336" s="86">
        <f t="shared" si="5"/>
        <v>3100</v>
      </c>
      <c r="H336" s="86"/>
      <c r="I336" s="86"/>
      <c r="J336" s="87"/>
    </row>
    <row r="337" customHeight="1" spans="1:10">
      <c r="A337" s="82">
        <v>332</v>
      </c>
      <c r="B337" s="91" t="s">
        <v>599</v>
      </c>
      <c r="C337" s="85" t="s">
        <v>264</v>
      </c>
      <c r="D337" s="84" t="s">
        <v>290</v>
      </c>
      <c r="E337" s="438" t="s">
        <v>291</v>
      </c>
      <c r="F337" s="86">
        <v>3050</v>
      </c>
      <c r="G337" s="86">
        <f t="shared" si="5"/>
        <v>3050</v>
      </c>
      <c r="H337" s="86"/>
      <c r="I337" s="86"/>
      <c r="J337" s="87"/>
    </row>
    <row r="338" customHeight="1" spans="1:10">
      <c r="A338" s="82">
        <v>333</v>
      </c>
      <c r="B338" s="91" t="s">
        <v>600</v>
      </c>
      <c r="C338" s="85" t="s">
        <v>264</v>
      </c>
      <c r="D338" s="84" t="s">
        <v>290</v>
      </c>
      <c r="E338" s="438" t="s">
        <v>291</v>
      </c>
      <c r="F338" s="86">
        <v>3049.2</v>
      </c>
      <c r="G338" s="86">
        <f t="shared" si="5"/>
        <v>3049.2</v>
      </c>
      <c r="H338" s="86"/>
      <c r="I338" s="86"/>
      <c r="J338" s="87"/>
    </row>
    <row r="339" customHeight="1" spans="1:10">
      <c r="A339" s="82">
        <v>334</v>
      </c>
      <c r="B339" s="91" t="s">
        <v>601</v>
      </c>
      <c r="C339" s="85" t="s">
        <v>264</v>
      </c>
      <c r="D339" s="84" t="s">
        <v>290</v>
      </c>
      <c r="E339" s="438" t="s">
        <v>291</v>
      </c>
      <c r="F339" s="86">
        <v>3040</v>
      </c>
      <c r="G339" s="86">
        <f t="shared" si="5"/>
        <v>3040</v>
      </c>
      <c r="H339" s="86"/>
      <c r="I339" s="86"/>
      <c r="J339" s="87"/>
    </row>
    <row r="340" customHeight="1" spans="1:10">
      <c r="A340" s="82">
        <v>335</v>
      </c>
      <c r="B340" s="91" t="s">
        <v>602</v>
      </c>
      <c r="C340" s="85" t="s">
        <v>264</v>
      </c>
      <c r="D340" s="84" t="s">
        <v>290</v>
      </c>
      <c r="E340" s="438" t="s">
        <v>291</v>
      </c>
      <c r="F340" s="86">
        <v>3024.84</v>
      </c>
      <c r="G340" s="86">
        <f t="shared" si="5"/>
        <v>3024.84</v>
      </c>
      <c r="H340" s="86"/>
      <c r="I340" s="86"/>
      <c r="J340" s="87"/>
    </row>
    <row r="341" customHeight="1" spans="1:10">
      <c r="A341" s="82">
        <v>336</v>
      </c>
      <c r="B341" s="91" t="s">
        <v>603</v>
      </c>
      <c r="C341" s="85" t="s">
        <v>264</v>
      </c>
      <c r="D341" s="84" t="s">
        <v>290</v>
      </c>
      <c r="E341" s="438" t="s">
        <v>291</v>
      </c>
      <c r="F341" s="86">
        <v>2979.6</v>
      </c>
      <c r="G341" s="86">
        <f t="shared" si="5"/>
        <v>2979.6</v>
      </c>
      <c r="H341" s="86"/>
      <c r="I341" s="86"/>
      <c r="J341" s="87"/>
    </row>
    <row r="342" customHeight="1" spans="1:10">
      <c r="A342" s="82">
        <v>337</v>
      </c>
      <c r="B342" s="91" t="s">
        <v>604</v>
      </c>
      <c r="C342" s="85" t="s">
        <v>264</v>
      </c>
      <c r="D342" s="84" t="s">
        <v>290</v>
      </c>
      <c r="E342" s="438" t="s">
        <v>291</v>
      </c>
      <c r="F342" s="86">
        <v>2952</v>
      </c>
      <c r="G342" s="86">
        <f t="shared" si="5"/>
        <v>2952</v>
      </c>
      <c r="H342" s="86"/>
      <c r="I342" s="86"/>
      <c r="J342" s="87"/>
    </row>
    <row r="343" customHeight="1" spans="1:10">
      <c r="A343" s="82">
        <v>338</v>
      </c>
      <c r="B343" s="91" t="s">
        <v>605</v>
      </c>
      <c r="C343" s="85" t="s">
        <v>264</v>
      </c>
      <c r="D343" s="84" t="s">
        <v>290</v>
      </c>
      <c r="E343" s="438" t="s">
        <v>291</v>
      </c>
      <c r="F343" s="86">
        <v>2904.72</v>
      </c>
      <c r="G343" s="86">
        <f t="shared" si="5"/>
        <v>2904.72</v>
      </c>
      <c r="H343" s="86"/>
      <c r="I343" s="86"/>
      <c r="J343" s="87"/>
    </row>
    <row r="344" customHeight="1" spans="1:10">
      <c r="A344" s="82">
        <v>339</v>
      </c>
      <c r="B344" s="91" t="s">
        <v>606</v>
      </c>
      <c r="C344" s="85" t="s">
        <v>264</v>
      </c>
      <c r="D344" s="84" t="s">
        <v>290</v>
      </c>
      <c r="E344" s="438" t="s">
        <v>291</v>
      </c>
      <c r="F344" s="86">
        <v>2898</v>
      </c>
      <c r="G344" s="86">
        <f t="shared" si="5"/>
        <v>2898</v>
      </c>
      <c r="H344" s="86"/>
      <c r="I344" s="86"/>
      <c r="J344" s="87"/>
    </row>
    <row r="345" customHeight="1" spans="1:10">
      <c r="A345" s="82">
        <v>340</v>
      </c>
      <c r="B345" s="91" t="s">
        <v>607</v>
      </c>
      <c r="C345" s="85" t="s">
        <v>264</v>
      </c>
      <c r="D345" s="84" t="s">
        <v>290</v>
      </c>
      <c r="E345" s="438" t="s">
        <v>291</v>
      </c>
      <c r="F345" s="86">
        <v>2894.36</v>
      </c>
      <c r="G345" s="86">
        <f t="shared" si="5"/>
        <v>2894.36</v>
      </c>
      <c r="H345" s="86"/>
      <c r="I345" s="86"/>
      <c r="J345" s="87"/>
    </row>
    <row r="346" customHeight="1" spans="1:10">
      <c r="A346" s="82">
        <v>341</v>
      </c>
      <c r="B346" s="91" t="s">
        <v>608</v>
      </c>
      <c r="C346" s="85" t="s">
        <v>264</v>
      </c>
      <c r="D346" s="84" t="s">
        <v>290</v>
      </c>
      <c r="E346" s="438" t="s">
        <v>291</v>
      </c>
      <c r="F346" s="86">
        <v>2832.4</v>
      </c>
      <c r="G346" s="86">
        <f t="shared" si="5"/>
        <v>2832.4</v>
      </c>
      <c r="H346" s="86"/>
      <c r="I346" s="86"/>
      <c r="J346" s="87"/>
    </row>
    <row r="347" customHeight="1" spans="1:10">
      <c r="A347" s="82">
        <v>342</v>
      </c>
      <c r="B347" s="91" t="s">
        <v>609</v>
      </c>
      <c r="C347" s="85" t="s">
        <v>264</v>
      </c>
      <c r="D347" s="84" t="s">
        <v>290</v>
      </c>
      <c r="E347" s="438" t="s">
        <v>291</v>
      </c>
      <c r="F347" s="86">
        <v>2822.94</v>
      </c>
      <c r="G347" s="86">
        <f t="shared" si="5"/>
        <v>2822.94</v>
      </c>
      <c r="H347" s="86"/>
      <c r="I347" s="86"/>
      <c r="J347" s="87"/>
    </row>
    <row r="348" s="70" customFormat="1" customHeight="1" spans="1:10">
      <c r="A348" s="82">
        <v>343</v>
      </c>
      <c r="B348" s="91" t="s">
        <v>610</v>
      </c>
      <c r="C348" s="85" t="s">
        <v>264</v>
      </c>
      <c r="D348" s="84" t="s">
        <v>290</v>
      </c>
      <c r="E348" s="438" t="s">
        <v>291</v>
      </c>
      <c r="F348" s="86">
        <v>2820.25</v>
      </c>
      <c r="G348" s="86">
        <f t="shared" si="5"/>
        <v>2820.25</v>
      </c>
      <c r="H348" s="86"/>
      <c r="I348" s="86"/>
      <c r="J348" s="87"/>
    </row>
    <row r="349" customHeight="1" spans="1:10">
      <c r="A349" s="82">
        <v>344</v>
      </c>
      <c r="B349" s="91" t="s">
        <v>611</v>
      </c>
      <c r="C349" s="85" t="s">
        <v>264</v>
      </c>
      <c r="D349" s="84" t="s">
        <v>290</v>
      </c>
      <c r="E349" s="438" t="s">
        <v>291</v>
      </c>
      <c r="F349" s="86">
        <v>2808</v>
      </c>
      <c r="G349" s="86">
        <f t="shared" si="5"/>
        <v>2808</v>
      </c>
      <c r="H349" s="86"/>
      <c r="I349" s="86"/>
      <c r="J349" s="87"/>
    </row>
    <row r="350" s="70" customFormat="1" customHeight="1" spans="1:10">
      <c r="A350" s="82">
        <v>345</v>
      </c>
      <c r="B350" s="91" t="s">
        <v>612</v>
      </c>
      <c r="C350" s="85" t="s">
        <v>264</v>
      </c>
      <c r="D350" s="84" t="s">
        <v>290</v>
      </c>
      <c r="E350" s="438" t="s">
        <v>291</v>
      </c>
      <c r="F350" s="86">
        <v>2796</v>
      </c>
      <c r="G350" s="86">
        <f t="shared" si="5"/>
        <v>2796</v>
      </c>
      <c r="H350" s="86"/>
      <c r="I350" s="86"/>
      <c r="J350" s="87"/>
    </row>
    <row r="351" customHeight="1" spans="1:10">
      <c r="A351" s="82">
        <v>346</v>
      </c>
      <c r="B351" s="91" t="s">
        <v>613</v>
      </c>
      <c r="C351" s="85" t="s">
        <v>264</v>
      </c>
      <c r="D351" s="84" t="s">
        <v>290</v>
      </c>
      <c r="E351" s="438" t="s">
        <v>291</v>
      </c>
      <c r="F351" s="86">
        <v>2784</v>
      </c>
      <c r="G351" s="86">
        <f t="shared" si="5"/>
        <v>2784</v>
      </c>
      <c r="H351" s="86"/>
      <c r="I351" s="86"/>
      <c r="J351" s="87"/>
    </row>
    <row r="352" customHeight="1" spans="1:10">
      <c r="A352" s="82">
        <v>347</v>
      </c>
      <c r="B352" s="91" t="s">
        <v>614</v>
      </c>
      <c r="C352" s="85" t="s">
        <v>264</v>
      </c>
      <c r="D352" s="84" t="s">
        <v>290</v>
      </c>
      <c r="E352" s="438" t="s">
        <v>291</v>
      </c>
      <c r="F352" s="86">
        <v>2760</v>
      </c>
      <c r="G352" s="86">
        <f t="shared" si="5"/>
        <v>2760</v>
      </c>
      <c r="H352" s="86"/>
      <c r="I352" s="86"/>
      <c r="J352" s="87"/>
    </row>
    <row r="353" customHeight="1" spans="1:10">
      <c r="A353" s="82">
        <v>348</v>
      </c>
      <c r="B353" s="91" t="s">
        <v>615</v>
      </c>
      <c r="C353" s="85" t="s">
        <v>264</v>
      </c>
      <c r="D353" s="84" t="s">
        <v>290</v>
      </c>
      <c r="E353" s="438" t="s">
        <v>291</v>
      </c>
      <c r="F353" s="86">
        <v>2760</v>
      </c>
      <c r="G353" s="86">
        <f t="shared" si="5"/>
        <v>2760</v>
      </c>
      <c r="H353" s="86"/>
      <c r="I353" s="86"/>
      <c r="J353" s="87"/>
    </row>
    <row r="354" s="70" customFormat="1" customHeight="1" spans="1:10">
      <c r="A354" s="82">
        <v>349</v>
      </c>
      <c r="B354" s="91" t="s">
        <v>616</v>
      </c>
      <c r="C354" s="85" t="s">
        <v>264</v>
      </c>
      <c r="D354" s="84" t="s">
        <v>290</v>
      </c>
      <c r="E354" s="438" t="s">
        <v>291</v>
      </c>
      <c r="F354" s="86">
        <v>2750</v>
      </c>
      <c r="G354" s="86">
        <f t="shared" si="5"/>
        <v>2750</v>
      </c>
      <c r="H354" s="86"/>
      <c r="I354" s="86"/>
      <c r="J354" s="87"/>
    </row>
    <row r="355" s="70" customFormat="1" customHeight="1" spans="1:10">
      <c r="A355" s="82">
        <v>350</v>
      </c>
      <c r="B355" s="91" t="s">
        <v>617</v>
      </c>
      <c r="C355" s="85" t="s">
        <v>264</v>
      </c>
      <c r="D355" s="84" t="s">
        <v>290</v>
      </c>
      <c r="E355" s="438" t="s">
        <v>291</v>
      </c>
      <c r="F355" s="86">
        <v>2736.6</v>
      </c>
      <c r="G355" s="86">
        <f t="shared" si="5"/>
        <v>2736.6</v>
      </c>
      <c r="H355" s="86"/>
      <c r="I355" s="86"/>
      <c r="J355" s="87"/>
    </row>
    <row r="356" customHeight="1" spans="1:10">
      <c r="A356" s="82">
        <v>351</v>
      </c>
      <c r="B356" s="91" t="s">
        <v>618</v>
      </c>
      <c r="C356" s="85" t="s">
        <v>264</v>
      </c>
      <c r="D356" s="84" t="s">
        <v>290</v>
      </c>
      <c r="E356" s="438" t="s">
        <v>291</v>
      </c>
      <c r="F356" s="86">
        <v>2733</v>
      </c>
      <c r="G356" s="86">
        <f t="shared" si="5"/>
        <v>2733</v>
      </c>
      <c r="H356" s="86"/>
      <c r="I356" s="86"/>
      <c r="J356" s="87"/>
    </row>
    <row r="357" customHeight="1" spans="1:10">
      <c r="A357" s="82">
        <v>352</v>
      </c>
      <c r="B357" s="91" t="s">
        <v>619</v>
      </c>
      <c r="C357" s="85" t="s">
        <v>264</v>
      </c>
      <c r="D357" s="84" t="s">
        <v>290</v>
      </c>
      <c r="E357" s="438" t="s">
        <v>291</v>
      </c>
      <c r="F357" s="86">
        <v>2732</v>
      </c>
      <c r="G357" s="86">
        <f t="shared" si="5"/>
        <v>2732</v>
      </c>
      <c r="H357" s="86"/>
      <c r="I357" s="86"/>
      <c r="J357" s="87"/>
    </row>
    <row r="358" customHeight="1" spans="1:10">
      <c r="A358" s="82">
        <v>353</v>
      </c>
      <c r="B358" s="91" t="s">
        <v>620</v>
      </c>
      <c r="C358" s="85" t="s">
        <v>264</v>
      </c>
      <c r="D358" s="84" t="s">
        <v>290</v>
      </c>
      <c r="E358" s="438" t="s">
        <v>291</v>
      </c>
      <c r="F358" s="86">
        <v>2638.22</v>
      </c>
      <c r="G358" s="86">
        <f t="shared" si="5"/>
        <v>2638.22</v>
      </c>
      <c r="H358" s="86"/>
      <c r="I358" s="86"/>
      <c r="J358" s="87"/>
    </row>
    <row r="359" s="70" customFormat="1" customHeight="1" spans="1:10">
      <c r="A359" s="82">
        <v>354</v>
      </c>
      <c r="B359" s="91" t="s">
        <v>621</v>
      </c>
      <c r="C359" s="85" t="s">
        <v>264</v>
      </c>
      <c r="D359" s="84" t="s">
        <v>290</v>
      </c>
      <c r="E359" s="438" t="s">
        <v>291</v>
      </c>
      <c r="F359" s="86">
        <v>2569.86</v>
      </c>
      <c r="G359" s="86">
        <f t="shared" si="5"/>
        <v>2569.86</v>
      </c>
      <c r="H359" s="86"/>
      <c r="I359" s="86"/>
      <c r="J359" s="87"/>
    </row>
    <row r="360" customHeight="1" spans="1:10">
      <c r="A360" s="82">
        <v>355</v>
      </c>
      <c r="B360" s="91" t="s">
        <v>622</v>
      </c>
      <c r="C360" s="85" t="s">
        <v>264</v>
      </c>
      <c r="D360" s="84" t="s">
        <v>290</v>
      </c>
      <c r="E360" s="438" t="s">
        <v>291</v>
      </c>
      <c r="F360" s="86">
        <v>2520</v>
      </c>
      <c r="G360" s="86">
        <f t="shared" si="5"/>
        <v>2520</v>
      </c>
      <c r="H360" s="86"/>
      <c r="I360" s="86"/>
      <c r="J360" s="87"/>
    </row>
    <row r="361" customHeight="1" spans="1:10">
      <c r="A361" s="82">
        <v>356</v>
      </c>
      <c r="B361" s="91" t="s">
        <v>623</v>
      </c>
      <c r="C361" s="85" t="s">
        <v>264</v>
      </c>
      <c r="D361" s="84" t="s">
        <v>290</v>
      </c>
      <c r="E361" s="438" t="s">
        <v>291</v>
      </c>
      <c r="F361" s="86">
        <v>2496</v>
      </c>
      <c r="G361" s="86">
        <f t="shared" si="5"/>
        <v>2496</v>
      </c>
      <c r="H361" s="86"/>
      <c r="I361" s="86"/>
      <c r="J361" s="87"/>
    </row>
    <row r="362" s="70" customFormat="1" customHeight="1" spans="1:10">
      <c r="A362" s="82">
        <v>357</v>
      </c>
      <c r="B362" s="91" t="s">
        <v>624</v>
      </c>
      <c r="C362" s="85" t="s">
        <v>264</v>
      </c>
      <c r="D362" s="84" t="s">
        <v>290</v>
      </c>
      <c r="E362" s="438" t="s">
        <v>291</v>
      </c>
      <c r="F362" s="86">
        <v>2480.2</v>
      </c>
      <c r="G362" s="86">
        <f t="shared" si="5"/>
        <v>2480.2</v>
      </c>
      <c r="H362" s="86"/>
      <c r="I362" s="86"/>
      <c r="J362" s="87"/>
    </row>
    <row r="363" customHeight="1" spans="1:10">
      <c r="A363" s="82">
        <v>358</v>
      </c>
      <c r="B363" s="91" t="s">
        <v>625</v>
      </c>
      <c r="C363" s="85" t="s">
        <v>264</v>
      </c>
      <c r="D363" s="84" t="s">
        <v>290</v>
      </c>
      <c r="E363" s="438" t="s">
        <v>291</v>
      </c>
      <c r="F363" s="86">
        <v>2424</v>
      </c>
      <c r="G363" s="86">
        <f t="shared" si="5"/>
        <v>2424</v>
      </c>
      <c r="H363" s="86"/>
      <c r="I363" s="86"/>
      <c r="J363" s="87"/>
    </row>
    <row r="364" customHeight="1" spans="1:10">
      <c r="A364" s="82">
        <v>359</v>
      </c>
      <c r="B364" s="91" t="s">
        <v>626</v>
      </c>
      <c r="C364" s="85" t="s">
        <v>264</v>
      </c>
      <c r="D364" s="84" t="s">
        <v>290</v>
      </c>
      <c r="E364" s="438" t="s">
        <v>291</v>
      </c>
      <c r="F364" s="86">
        <v>2352</v>
      </c>
      <c r="G364" s="86">
        <f t="shared" si="5"/>
        <v>2352</v>
      </c>
      <c r="H364" s="86"/>
      <c r="I364" s="86"/>
      <c r="J364" s="87"/>
    </row>
    <row r="365" customHeight="1" spans="1:10">
      <c r="A365" s="82">
        <v>360</v>
      </c>
      <c r="B365" s="91" t="s">
        <v>627</v>
      </c>
      <c r="C365" s="85" t="s">
        <v>264</v>
      </c>
      <c r="D365" s="84" t="s">
        <v>290</v>
      </c>
      <c r="E365" s="438" t="s">
        <v>291</v>
      </c>
      <c r="F365" s="86">
        <v>2352</v>
      </c>
      <c r="G365" s="86">
        <f t="shared" si="5"/>
        <v>2352</v>
      </c>
      <c r="H365" s="86"/>
      <c r="I365" s="86"/>
      <c r="J365" s="87"/>
    </row>
    <row r="366" customHeight="1" spans="1:10">
      <c r="A366" s="82">
        <v>361</v>
      </c>
      <c r="B366" s="91" t="s">
        <v>628</v>
      </c>
      <c r="C366" s="85" t="s">
        <v>264</v>
      </c>
      <c r="D366" s="84" t="s">
        <v>290</v>
      </c>
      <c r="E366" s="438" t="s">
        <v>291</v>
      </c>
      <c r="F366" s="86">
        <v>2292</v>
      </c>
      <c r="G366" s="86">
        <f t="shared" si="5"/>
        <v>2292</v>
      </c>
      <c r="H366" s="86"/>
      <c r="I366" s="86"/>
      <c r="J366" s="87"/>
    </row>
    <row r="367" s="70" customFormat="1" customHeight="1" spans="1:10">
      <c r="A367" s="82">
        <v>362</v>
      </c>
      <c r="B367" s="91" t="s">
        <v>629</v>
      </c>
      <c r="C367" s="85" t="s">
        <v>264</v>
      </c>
      <c r="D367" s="84" t="s">
        <v>290</v>
      </c>
      <c r="E367" s="438" t="s">
        <v>291</v>
      </c>
      <c r="F367" s="86">
        <v>2226</v>
      </c>
      <c r="G367" s="86">
        <f t="shared" si="5"/>
        <v>2226</v>
      </c>
      <c r="H367" s="86"/>
      <c r="I367" s="86"/>
      <c r="J367" s="87"/>
    </row>
    <row r="368" customHeight="1" spans="1:10">
      <c r="A368" s="82">
        <v>363</v>
      </c>
      <c r="B368" s="91" t="s">
        <v>630</v>
      </c>
      <c r="C368" s="85" t="s">
        <v>264</v>
      </c>
      <c r="D368" s="84" t="s">
        <v>290</v>
      </c>
      <c r="E368" s="438" t="s">
        <v>291</v>
      </c>
      <c r="F368" s="86">
        <v>2200</v>
      </c>
      <c r="G368" s="86">
        <f t="shared" si="5"/>
        <v>2200</v>
      </c>
      <c r="H368" s="86"/>
      <c r="I368" s="86"/>
      <c r="J368" s="87"/>
    </row>
    <row r="369" customHeight="1" spans="1:10">
      <c r="A369" s="82">
        <v>364</v>
      </c>
      <c r="B369" s="91" t="s">
        <v>631</v>
      </c>
      <c r="C369" s="85" t="s">
        <v>264</v>
      </c>
      <c r="D369" s="84" t="s">
        <v>290</v>
      </c>
      <c r="E369" s="438" t="s">
        <v>291</v>
      </c>
      <c r="F369" s="86">
        <v>2170</v>
      </c>
      <c r="G369" s="86">
        <f t="shared" si="5"/>
        <v>2170</v>
      </c>
      <c r="H369" s="86"/>
      <c r="I369" s="86"/>
      <c r="J369" s="87"/>
    </row>
    <row r="370" customHeight="1" spans="1:10">
      <c r="A370" s="82">
        <v>365</v>
      </c>
      <c r="B370" s="91" t="s">
        <v>632</v>
      </c>
      <c r="C370" s="85" t="s">
        <v>264</v>
      </c>
      <c r="D370" s="84" t="s">
        <v>290</v>
      </c>
      <c r="E370" s="438" t="s">
        <v>291</v>
      </c>
      <c r="F370" s="86">
        <v>2160</v>
      </c>
      <c r="G370" s="86">
        <f t="shared" si="5"/>
        <v>2160</v>
      </c>
      <c r="H370" s="86"/>
      <c r="I370" s="86"/>
      <c r="J370" s="87"/>
    </row>
    <row r="371" customHeight="1" spans="1:10">
      <c r="A371" s="82">
        <v>366</v>
      </c>
      <c r="B371" s="91" t="s">
        <v>633</v>
      </c>
      <c r="C371" s="85" t="s">
        <v>264</v>
      </c>
      <c r="D371" s="84" t="s">
        <v>290</v>
      </c>
      <c r="E371" s="438" t="s">
        <v>291</v>
      </c>
      <c r="F371" s="86">
        <v>2146.01</v>
      </c>
      <c r="G371" s="86">
        <f t="shared" si="5"/>
        <v>2146.01</v>
      </c>
      <c r="H371" s="86"/>
      <c r="I371" s="86"/>
      <c r="J371" s="87"/>
    </row>
    <row r="372" customHeight="1" spans="1:10">
      <c r="A372" s="82">
        <v>367</v>
      </c>
      <c r="B372" s="91" t="s">
        <v>634</v>
      </c>
      <c r="C372" s="85" t="s">
        <v>264</v>
      </c>
      <c r="D372" s="84" t="s">
        <v>290</v>
      </c>
      <c r="E372" s="438" t="s">
        <v>291</v>
      </c>
      <c r="F372" s="86">
        <v>2131.6</v>
      </c>
      <c r="G372" s="86">
        <f t="shared" si="5"/>
        <v>2131.6</v>
      </c>
      <c r="H372" s="86"/>
      <c r="I372" s="86"/>
      <c r="J372" s="87"/>
    </row>
    <row r="373" customHeight="1" spans="1:10">
      <c r="A373" s="82">
        <v>368</v>
      </c>
      <c r="B373" s="91" t="s">
        <v>635</v>
      </c>
      <c r="C373" s="85" t="s">
        <v>264</v>
      </c>
      <c r="D373" s="84" t="s">
        <v>290</v>
      </c>
      <c r="E373" s="438" t="s">
        <v>291</v>
      </c>
      <c r="F373" s="86">
        <v>2114</v>
      </c>
      <c r="G373" s="86">
        <f t="shared" si="5"/>
        <v>2114</v>
      </c>
      <c r="H373" s="86"/>
      <c r="I373" s="86"/>
      <c r="J373" s="87"/>
    </row>
    <row r="374" s="70" customFormat="1" customHeight="1" spans="1:10">
      <c r="A374" s="82">
        <v>369</v>
      </c>
      <c r="B374" s="91" t="s">
        <v>636</v>
      </c>
      <c r="C374" s="85" t="s">
        <v>264</v>
      </c>
      <c r="D374" s="84" t="s">
        <v>290</v>
      </c>
      <c r="E374" s="438" t="s">
        <v>291</v>
      </c>
      <c r="F374" s="86">
        <v>2088</v>
      </c>
      <c r="G374" s="86">
        <f t="shared" si="5"/>
        <v>2088</v>
      </c>
      <c r="H374" s="86"/>
      <c r="I374" s="86"/>
      <c r="J374" s="87"/>
    </row>
    <row r="375" customHeight="1" spans="1:10">
      <c r="A375" s="82">
        <v>370</v>
      </c>
      <c r="B375" s="91" t="s">
        <v>637</v>
      </c>
      <c r="C375" s="85" t="s">
        <v>264</v>
      </c>
      <c r="D375" s="84" t="s">
        <v>290</v>
      </c>
      <c r="E375" s="438" t="s">
        <v>291</v>
      </c>
      <c r="F375" s="86">
        <v>2088</v>
      </c>
      <c r="G375" s="86">
        <f t="shared" si="5"/>
        <v>2088</v>
      </c>
      <c r="H375" s="86"/>
      <c r="I375" s="86"/>
      <c r="J375" s="87"/>
    </row>
    <row r="376" customHeight="1" spans="1:10">
      <c r="A376" s="82">
        <v>371</v>
      </c>
      <c r="B376" s="91" t="s">
        <v>638</v>
      </c>
      <c r="C376" s="85" t="s">
        <v>264</v>
      </c>
      <c r="D376" s="84" t="s">
        <v>290</v>
      </c>
      <c r="E376" s="438" t="s">
        <v>291</v>
      </c>
      <c r="F376" s="86">
        <v>2002.87</v>
      </c>
      <c r="G376" s="86">
        <f t="shared" si="5"/>
        <v>2002.87</v>
      </c>
      <c r="H376" s="86"/>
      <c r="I376" s="86"/>
      <c r="J376" s="87"/>
    </row>
    <row r="377" s="70" customFormat="1" customHeight="1" spans="1:10">
      <c r="A377" s="82">
        <v>372</v>
      </c>
      <c r="B377" s="91" t="s">
        <v>639</v>
      </c>
      <c r="C377" s="85" t="s">
        <v>264</v>
      </c>
      <c r="D377" s="84" t="s">
        <v>290</v>
      </c>
      <c r="E377" s="438" t="s">
        <v>291</v>
      </c>
      <c r="F377" s="86">
        <v>1980</v>
      </c>
      <c r="G377" s="86">
        <f t="shared" si="5"/>
        <v>1980</v>
      </c>
      <c r="H377" s="86"/>
      <c r="I377" s="86"/>
      <c r="J377" s="87"/>
    </row>
    <row r="378" s="70" customFormat="1" customHeight="1" spans="1:10">
      <c r="A378" s="82">
        <v>373</v>
      </c>
      <c r="B378" s="91" t="s">
        <v>640</v>
      </c>
      <c r="C378" s="85" t="s">
        <v>264</v>
      </c>
      <c r="D378" s="84" t="s">
        <v>290</v>
      </c>
      <c r="E378" s="438" t="s">
        <v>291</v>
      </c>
      <c r="F378" s="86">
        <v>1973.99</v>
      </c>
      <c r="G378" s="86">
        <f t="shared" si="5"/>
        <v>1973.99</v>
      </c>
      <c r="H378" s="86"/>
      <c r="I378" s="86"/>
      <c r="J378" s="87"/>
    </row>
    <row r="379" customHeight="1" spans="1:10">
      <c r="A379" s="82">
        <v>374</v>
      </c>
      <c r="B379" s="91" t="s">
        <v>641</v>
      </c>
      <c r="C379" s="85" t="s">
        <v>264</v>
      </c>
      <c r="D379" s="84" t="s">
        <v>290</v>
      </c>
      <c r="E379" s="438" t="s">
        <v>291</v>
      </c>
      <c r="F379" s="86">
        <v>1960</v>
      </c>
      <c r="G379" s="86">
        <f t="shared" si="5"/>
        <v>1960</v>
      </c>
      <c r="H379" s="86"/>
      <c r="I379" s="86"/>
      <c r="J379" s="87"/>
    </row>
    <row r="380" customHeight="1" spans="1:10">
      <c r="A380" s="82">
        <v>375</v>
      </c>
      <c r="B380" s="91" t="s">
        <v>642</v>
      </c>
      <c r="C380" s="85" t="s">
        <v>264</v>
      </c>
      <c r="D380" s="84" t="s">
        <v>290</v>
      </c>
      <c r="E380" s="438" t="s">
        <v>291</v>
      </c>
      <c r="F380" s="86">
        <v>1944</v>
      </c>
      <c r="G380" s="86">
        <f t="shared" si="5"/>
        <v>1944</v>
      </c>
      <c r="H380" s="86"/>
      <c r="I380" s="86"/>
      <c r="J380" s="87"/>
    </row>
    <row r="381" customHeight="1" spans="1:10">
      <c r="A381" s="82">
        <v>376</v>
      </c>
      <c r="B381" s="91" t="s">
        <v>643</v>
      </c>
      <c r="C381" s="85" t="s">
        <v>264</v>
      </c>
      <c r="D381" s="84" t="s">
        <v>290</v>
      </c>
      <c r="E381" s="438" t="s">
        <v>291</v>
      </c>
      <c r="F381" s="86">
        <v>1944</v>
      </c>
      <c r="G381" s="86">
        <f t="shared" si="5"/>
        <v>1944</v>
      </c>
      <c r="H381" s="86"/>
      <c r="I381" s="86"/>
      <c r="J381" s="87"/>
    </row>
    <row r="382" customHeight="1" spans="1:10">
      <c r="A382" s="82">
        <v>377</v>
      </c>
      <c r="B382" s="91" t="s">
        <v>644</v>
      </c>
      <c r="C382" s="85" t="s">
        <v>264</v>
      </c>
      <c r="D382" s="84" t="s">
        <v>290</v>
      </c>
      <c r="E382" s="438" t="s">
        <v>291</v>
      </c>
      <c r="F382" s="86">
        <v>1887.5</v>
      </c>
      <c r="G382" s="86">
        <f t="shared" si="5"/>
        <v>1887.5</v>
      </c>
      <c r="H382" s="86"/>
      <c r="I382" s="86"/>
      <c r="J382" s="87"/>
    </row>
    <row r="383" customHeight="1" spans="1:10">
      <c r="A383" s="82">
        <v>378</v>
      </c>
      <c r="B383" s="91" t="s">
        <v>645</v>
      </c>
      <c r="C383" s="85" t="s">
        <v>264</v>
      </c>
      <c r="D383" s="84" t="s">
        <v>290</v>
      </c>
      <c r="E383" s="438" t="s">
        <v>291</v>
      </c>
      <c r="F383" s="86">
        <v>1874.75</v>
      </c>
      <c r="G383" s="86">
        <f t="shared" si="5"/>
        <v>1874.75</v>
      </c>
      <c r="H383" s="86"/>
      <c r="I383" s="86"/>
      <c r="J383" s="87"/>
    </row>
    <row r="384" customHeight="1" spans="1:10">
      <c r="A384" s="82">
        <v>379</v>
      </c>
      <c r="B384" s="91" t="s">
        <v>646</v>
      </c>
      <c r="C384" s="85" t="s">
        <v>264</v>
      </c>
      <c r="D384" s="84" t="s">
        <v>290</v>
      </c>
      <c r="E384" s="438" t="s">
        <v>291</v>
      </c>
      <c r="F384" s="86">
        <v>1872</v>
      </c>
      <c r="G384" s="86">
        <f t="shared" si="5"/>
        <v>1872</v>
      </c>
      <c r="H384" s="86"/>
      <c r="I384" s="86"/>
      <c r="J384" s="87"/>
    </row>
    <row r="385" customHeight="1" spans="1:10">
      <c r="A385" s="82">
        <v>380</v>
      </c>
      <c r="B385" s="91" t="s">
        <v>647</v>
      </c>
      <c r="C385" s="85" t="s">
        <v>264</v>
      </c>
      <c r="D385" s="84" t="s">
        <v>290</v>
      </c>
      <c r="E385" s="438" t="s">
        <v>291</v>
      </c>
      <c r="F385" s="86">
        <v>1867.1</v>
      </c>
      <c r="G385" s="86">
        <f t="shared" si="5"/>
        <v>1867.1</v>
      </c>
      <c r="H385" s="86"/>
      <c r="I385" s="86"/>
      <c r="J385" s="87"/>
    </row>
    <row r="386" s="70" customFormat="1" customHeight="1" spans="1:10">
      <c r="A386" s="82">
        <v>381</v>
      </c>
      <c r="B386" s="91" t="s">
        <v>648</v>
      </c>
      <c r="C386" s="85" t="s">
        <v>264</v>
      </c>
      <c r="D386" s="84" t="s">
        <v>290</v>
      </c>
      <c r="E386" s="438" t="s">
        <v>291</v>
      </c>
      <c r="F386" s="86">
        <v>1830</v>
      </c>
      <c r="G386" s="86">
        <f t="shared" si="5"/>
        <v>1830</v>
      </c>
      <c r="H386" s="86"/>
      <c r="I386" s="86"/>
      <c r="J386" s="87"/>
    </row>
    <row r="387" customHeight="1" spans="1:10">
      <c r="A387" s="82">
        <v>382</v>
      </c>
      <c r="B387" s="91" t="s">
        <v>649</v>
      </c>
      <c r="C387" s="85" t="s">
        <v>264</v>
      </c>
      <c r="D387" s="84" t="s">
        <v>290</v>
      </c>
      <c r="E387" s="438" t="s">
        <v>291</v>
      </c>
      <c r="F387" s="86">
        <v>1828</v>
      </c>
      <c r="G387" s="86">
        <f t="shared" si="5"/>
        <v>1828</v>
      </c>
      <c r="H387" s="86"/>
      <c r="I387" s="86"/>
      <c r="J387" s="87"/>
    </row>
    <row r="388" customHeight="1" spans="1:10">
      <c r="A388" s="82">
        <v>383</v>
      </c>
      <c r="B388" s="91" t="s">
        <v>650</v>
      </c>
      <c r="C388" s="85" t="s">
        <v>264</v>
      </c>
      <c r="D388" s="84" t="s">
        <v>290</v>
      </c>
      <c r="E388" s="438" t="s">
        <v>291</v>
      </c>
      <c r="F388" s="86">
        <v>1812.8</v>
      </c>
      <c r="G388" s="86">
        <f t="shared" si="5"/>
        <v>1812.8</v>
      </c>
      <c r="H388" s="86"/>
      <c r="I388" s="86"/>
      <c r="J388" s="87"/>
    </row>
    <row r="389" s="70" customFormat="1" customHeight="1" spans="1:10">
      <c r="A389" s="82">
        <v>384</v>
      </c>
      <c r="B389" s="91" t="s">
        <v>651</v>
      </c>
      <c r="C389" s="85" t="s">
        <v>264</v>
      </c>
      <c r="D389" s="84" t="s">
        <v>290</v>
      </c>
      <c r="E389" s="438" t="s">
        <v>291</v>
      </c>
      <c r="F389" s="86">
        <v>1800</v>
      </c>
      <c r="G389" s="86">
        <f t="shared" si="5"/>
        <v>1800</v>
      </c>
      <c r="H389" s="86"/>
      <c r="I389" s="86"/>
      <c r="J389" s="87"/>
    </row>
    <row r="390" customHeight="1" spans="1:10">
      <c r="A390" s="82">
        <v>385</v>
      </c>
      <c r="B390" s="91" t="s">
        <v>652</v>
      </c>
      <c r="C390" s="85" t="s">
        <v>264</v>
      </c>
      <c r="D390" s="84" t="s">
        <v>290</v>
      </c>
      <c r="E390" s="438" t="s">
        <v>291</v>
      </c>
      <c r="F390" s="86">
        <v>1800</v>
      </c>
      <c r="G390" s="86">
        <f t="shared" si="5"/>
        <v>1800</v>
      </c>
      <c r="H390" s="86"/>
      <c r="I390" s="86"/>
      <c r="J390" s="87"/>
    </row>
    <row r="391" customHeight="1" spans="1:10">
      <c r="A391" s="82">
        <v>386</v>
      </c>
      <c r="B391" s="91" t="s">
        <v>653</v>
      </c>
      <c r="C391" s="85" t="s">
        <v>264</v>
      </c>
      <c r="D391" s="84" t="s">
        <v>290</v>
      </c>
      <c r="E391" s="438" t="s">
        <v>291</v>
      </c>
      <c r="F391" s="86">
        <v>1800</v>
      </c>
      <c r="G391" s="86">
        <f t="shared" ref="G391:G454" si="6">F391</f>
        <v>1800</v>
      </c>
      <c r="H391" s="86"/>
      <c r="I391" s="86"/>
      <c r="J391" s="87"/>
    </row>
    <row r="392" customHeight="1" spans="1:10">
      <c r="A392" s="82">
        <v>387</v>
      </c>
      <c r="B392" s="91" t="s">
        <v>654</v>
      </c>
      <c r="C392" s="85" t="s">
        <v>264</v>
      </c>
      <c r="D392" s="84" t="s">
        <v>290</v>
      </c>
      <c r="E392" s="438" t="s">
        <v>291</v>
      </c>
      <c r="F392" s="86">
        <v>1778</v>
      </c>
      <c r="G392" s="86">
        <f t="shared" si="6"/>
        <v>1778</v>
      </c>
      <c r="H392" s="86"/>
      <c r="I392" s="86"/>
      <c r="J392" s="87"/>
    </row>
    <row r="393" customHeight="1" spans="1:10">
      <c r="A393" s="82">
        <v>388</v>
      </c>
      <c r="B393" s="91" t="s">
        <v>655</v>
      </c>
      <c r="C393" s="85" t="s">
        <v>264</v>
      </c>
      <c r="D393" s="84" t="s">
        <v>290</v>
      </c>
      <c r="E393" s="438" t="s">
        <v>291</v>
      </c>
      <c r="F393" s="86">
        <v>1742.94</v>
      </c>
      <c r="G393" s="86">
        <f t="shared" si="6"/>
        <v>1742.94</v>
      </c>
      <c r="H393" s="86"/>
      <c r="I393" s="86"/>
      <c r="J393" s="87"/>
    </row>
    <row r="394" customHeight="1" spans="1:10">
      <c r="A394" s="82">
        <v>389</v>
      </c>
      <c r="B394" s="91" t="s">
        <v>656</v>
      </c>
      <c r="C394" s="85" t="s">
        <v>264</v>
      </c>
      <c r="D394" s="84" t="s">
        <v>290</v>
      </c>
      <c r="E394" s="438" t="s">
        <v>291</v>
      </c>
      <c r="F394" s="86">
        <v>1740</v>
      </c>
      <c r="G394" s="86">
        <f t="shared" si="6"/>
        <v>1740</v>
      </c>
      <c r="H394" s="86"/>
      <c r="I394" s="86"/>
      <c r="J394" s="87"/>
    </row>
    <row r="395" s="70" customFormat="1" customHeight="1" spans="1:10">
      <c r="A395" s="82">
        <v>390</v>
      </c>
      <c r="B395" s="91" t="s">
        <v>657</v>
      </c>
      <c r="C395" s="85" t="s">
        <v>264</v>
      </c>
      <c r="D395" s="84" t="s">
        <v>290</v>
      </c>
      <c r="E395" s="438" t="s">
        <v>291</v>
      </c>
      <c r="F395" s="86">
        <v>1740</v>
      </c>
      <c r="G395" s="86">
        <f t="shared" si="6"/>
        <v>1740</v>
      </c>
      <c r="H395" s="86"/>
      <c r="I395" s="86"/>
      <c r="J395" s="87"/>
    </row>
    <row r="396" customHeight="1" spans="1:10">
      <c r="A396" s="82">
        <v>391</v>
      </c>
      <c r="B396" s="91" t="s">
        <v>658</v>
      </c>
      <c r="C396" s="85" t="s">
        <v>264</v>
      </c>
      <c r="D396" s="84" t="s">
        <v>290</v>
      </c>
      <c r="E396" s="438" t="s">
        <v>291</v>
      </c>
      <c r="F396" s="86">
        <v>1728</v>
      </c>
      <c r="G396" s="86">
        <f t="shared" si="6"/>
        <v>1728</v>
      </c>
      <c r="H396" s="86"/>
      <c r="I396" s="86"/>
      <c r="J396" s="87"/>
    </row>
    <row r="397" customHeight="1" spans="1:10">
      <c r="A397" s="82">
        <v>392</v>
      </c>
      <c r="B397" s="91" t="s">
        <v>659</v>
      </c>
      <c r="C397" s="85" t="s">
        <v>264</v>
      </c>
      <c r="D397" s="84" t="s">
        <v>290</v>
      </c>
      <c r="E397" s="438" t="s">
        <v>291</v>
      </c>
      <c r="F397" s="86">
        <v>1722</v>
      </c>
      <c r="G397" s="86">
        <f t="shared" si="6"/>
        <v>1722</v>
      </c>
      <c r="H397" s="86"/>
      <c r="I397" s="86"/>
      <c r="J397" s="87"/>
    </row>
    <row r="398" customHeight="1" spans="1:10">
      <c r="A398" s="82">
        <v>393</v>
      </c>
      <c r="B398" s="91" t="s">
        <v>660</v>
      </c>
      <c r="C398" s="85" t="s">
        <v>264</v>
      </c>
      <c r="D398" s="84" t="s">
        <v>290</v>
      </c>
      <c r="E398" s="438" t="s">
        <v>291</v>
      </c>
      <c r="F398" s="86">
        <v>1707.36</v>
      </c>
      <c r="G398" s="86">
        <f t="shared" si="6"/>
        <v>1707.36</v>
      </c>
      <c r="H398" s="86"/>
      <c r="I398" s="86"/>
      <c r="J398" s="87"/>
    </row>
    <row r="399" customHeight="1" spans="1:10">
      <c r="A399" s="82">
        <v>394</v>
      </c>
      <c r="B399" s="91" t="s">
        <v>661</v>
      </c>
      <c r="C399" s="85" t="s">
        <v>264</v>
      </c>
      <c r="D399" s="84" t="s">
        <v>290</v>
      </c>
      <c r="E399" s="438" t="s">
        <v>291</v>
      </c>
      <c r="F399" s="86">
        <v>1692</v>
      </c>
      <c r="G399" s="86">
        <f t="shared" si="6"/>
        <v>1692</v>
      </c>
      <c r="H399" s="86"/>
      <c r="I399" s="86"/>
      <c r="J399" s="87"/>
    </row>
    <row r="400" customHeight="1" spans="1:10">
      <c r="A400" s="82">
        <v>395</v>
      </c>
      <c r="B400" s="91" t="s">
        <v>662</v>
      </c>
      <c r="C400" s="85" t="s">
        <v>264</v>
      </c>
      <c r="D400" s="84" t="s">
        <v>290</v>
      </c>
      <c r="E400" s="438" t="s">
        <v>291</v>
      </c>
      <c r="F400" s="86">
        <v>1680</v>
      </c>
      <c r="G400" s="86">
        <f t="shared" si="6"/>
        <v>1680</v>
      </c>
      <c r="H400" s="86"/>
      <c r="I400" s="86"/>
      <c r="J400" s="87"/>
    </row>
    <row r="401" s="70" customFormat="1" customHeight="1" spans="1:10">
      <c r="A401" s="82">
        <v>396</v>
      </c>
      <c r="B401" s="91" t="s">
        <v>663</v>
      </c>
      <c r="C401" s="85" t="s">
        <v>264</v>
      </c>
      <c r="D401" s="84" t="s">
        <v>290</v>
      </c>
      <c r="E401" s="438" t="s">
        <v>291</v>
      </c>
      <c r="F401" s="86">
        <v>1678.62</v>
      </c>
      <c r="G401" s="86">
        <f t="shared" si="6"/>
        <v>1678.62</v>
      </c>
      <c r="H401" s="86"/>
      <c r="I401" s="86"/>
      <c r="J401" s="87"/>
    </row>
    <row r="402" s="70" customFormat="1" customHeight="1" spans="1:10">
      <c r="A402" s="82">
        <v>397</v>
      </c>
      <c r="B402" s="91" t="s">
        <v>664</v>
      </c>
      <c r="C402" s="85" t="s">
        <v>264</v>
      </c>
      <c r="D402" s="84" t="s">
        <v>290</v>
      </c>
      <c r="E402" s="438" t="s">
        <v>291</v>
      </c>
      <c r="F402" s="86">
        <v>1622.02</v>
      </c>
      <c r="G402" s="86">
        <f t="shared" si="6"/>
        <v>1622.02</v>
      </c>
      <c r="H402" s="86"/>
      <c r="I402" s="86"/>
      <c r="J402" s="87"/>
    </row>
    <row r="403" customHeight="1" spans="1:10">
      <c r="A403" s="82">
        <v>398</v>
      </c>
      <c r="B403" s="91" t="s">
        <v>665</v>
      </c>
      <c r="C403" s="85" t="s">
        <v>264</v>
      </c>
      <c r="D403" s="84" t="s">
        <v>290</v>
      </c>
      <c r="E403" s="438" t="s">
        <v>291</v>
      </c>
      <c r="F403" s="86">
        <v>1588.72</v>
      </c>
      <c r="G403" s="86">
        <f t="shared" si="6"/>
        <v>1588.72</v>
      </c>
      <c r="H403" s="86"/>
      <c r="I403" s="86"/>
      <c r="J403" s="87"/>
    </row>
    <row r="404" s="70" customFormat="1" customHeight="1" spans="1:10">
      <c r="A404" s="82">
        <v>399</v>
      </c>
      <c r="B404" s="91" t="s">
        <v>666</v>
      </c>
      <c r="C404" s="85" t="s">
        <v>264</v>
      </c>
      <c r="D404" s="84" t="s">
        <v>290</v>
      </c>
      <c r="E404" s="438" t="s">
        <v>291</v>
      </c>
      <c r="F404" s="86">
        <v>1560</v>
      </c>
      <c r="G404" s="86">
        <f t="shared" si="6"/>
        <v>1560</v>
      </c>
      <c r="H404" s="86"/>
      <c r="I404" s="86"/>
      <c r="J404" s="87"/>
    </row>
    <row r="405" customHeight="1" spans="1:10">
      <c r="A405" s="82">
        <v>400</v>
      </c>
      <c r="B405" s="91" t="s">
        <v>667</v>
      </c>
      <c r="C405" s="85" t="s">
        <v>264</v>
      </c>
      <c r="D405" s="84" t="s">
        <v>290</v>
      </c>
      <c r="E405" s="438" t="s">
        <v>291</v>
      </c>
      <c r="F405" s="86">
        <v>1550</v>
      </c>
      <c r="G405" s="86">
        <f t="shared" si="6"/>
        <v>1550</v>
      </c>
      <c r="H405" s="86"/>
      <c r="I405" s="86"/>
      <c r="J405" s="87"/>
    </row>
    <row r="406" customHeight="1" spans="1:10">
      <c r="A406" s="82">
        <v>401</v>
      </c>
      <c r="B406" s="91" t="s">
        <v>668</v>
      </c>
      <c r="C406" s="85" t="s">
        <v>264</v>
      </c>
      <c r="D406" s="84" t="s">
        <v>290</v>
      </c>
      <c r="E406" s="438" t="s">
        <v>291</v>
      </c>
      <c r="F406" s="86">
        <v>1546</v>
      </c>
      <c r="G406" s="86">
        <f t="shared" si="6"/>
        <v>1546</v>
      </c>
      <c r="H406" s="86"/>
      <c r="I406" s="86"/>
      <c r="J406" s="87"/>
    </row>
    <row r="407" s="70" customFormat="1" customHeight="1" spans="1:10">
      <c r="A407" s="82">
        <v>402</v>
      </c>
      <c r="B407" s="91" t="s">
        <v>669</v>
      </c>
      <c r="C407" s="85" t="s">
        <v>264</v>
      </c>
      <c r="D407" s="84" t="s">
        <v>290</v>
      </c>
      <c r="E407" s="438" t="s">
        <v>291</v>
      </c>
      <c r="F407" s="86">
        <v>1544</v>
      </c>
      <c r="G407" s="86">
        <f t="shared" si="6"/>
        <v>1544</v>
      </c>
      <c r="H407" s="86"/>
      <c r="I407" s="86"/>
      <c r="J407" s="87"/>
    </row>
    <row r="408" customHeight="1" spans="1:10">
      <c r="A408" s="82">
        <v>403</v>
      </c>
      <c r="B408" s="91" t="s">
        <v>670</v>
      </c>
      <c r="C408" s="85" t="s">
        <v>264</v>
      </c>
      <c r="D408" s="84" t="s">
        <v>290</v>
      </c>
      <c r="E408" s="438" t="s">
        <v>291</v>
      </c>
      <c r="F408" s="86">
        <v>1530</v>
      </c>
      <c r="G408" s="86">
        <f t="shared" si="6"/>
        <v>1530</v>
      </c>
      <c r="H408" s="86"/>
      <c r="I408" s="86"/>
      <c r="J408" s="87"/>
    </row>
    <row r="409" customHeight="1" spans="1:10">
      <c r="A409" s="82">
        <v>404</v>
      </c>
      <c r="B409" s="91" t="s">
        <v>671</v>
      </c>
      <c r="C409" s="85" t="s">
        <v>264</v>
      </c>
      <c r="D409" s="84" t="s">
        <v>290</v>
      </c>
      <c r="E409" s="438" t="s">
        <v>291</v>
      </c>
      <c r="F409" s="86">
        <v>1516</v>
      </c>
      <c r="G409" s="86">
        <f t="shared" si="6"/>
        <v>1516</v>
      </c>
      <c r="H409" s="86"/>
      <c r="I409" s="86"/>
      <c r="J409" s="87"/>
    </row>
    <row r="410" customHeight="1" spans="1:10">
      <c r="A410" s="82">
        <v>405</v>
      </c>
      <c r="B410" s="91" t="s">
        <v>672</v>
      </c>
      <c r="C410" s="85" t="s">
        <v>264</v>
      </c>
      <c r="D410" s="84" t="s">
        <v>290</v>
      </c>
      <c r="E410" s="438" t="s">
        <v>291</v>
      </c>
      <c r="F410" s="86">
        <v>1512</v>
      </c>
      <c r="G410" s="86">
        <f t="shared" si="6"/>
        <v>1512</v>
      </c>
      <c r="H410" s="86"/>
      <c r="I410" s="86"/>
      <c r="J410" s="87"/>
    </row>
    <row r="411" customHeight="1" spans="1:10">
      <c r="A411" s="82">
        <v>406</v>
      </c>
      <c r="B411" s="91" t="s">
        <v>673</v>
      </c>
      <c r="C411" s="85" t="s">
        <v>264</v>
      </c>
      <c r="D411" s="84" t="s">
        <v>290</v>
      </c>
      <c r="E411" s="438" t="s">
        <v>291</v>
      </c>
      <c r="F411" s="86">
        <v>1500</v>
      </c>
      <c r="G411" s="86">
        <f t="shared" si="6"/>
        <v>1500</v>
      </c>
      <c r="H411" s="86"/>
      <c r="I411" s="86"/>
      <c r="J411" s="87"/>
    </row>
    <row r="412" s="70" customFormat="1" customHeight="1" spans="1:10">
      <c r="A412" s="82">
        <v>407</v>
      </c>
      <c r="B412" s="91" t="s">
        <v>674</v>
      </c>
      <c r="C412" s="85" t="s">
        <v>264</v>
      </c>
      <c r="D412" s="84" t="s">
        <v>290</v>
      </c>
      <c r="E412" s="438" t="s">
        <v>291</v>
      </c>
      <c r="F412" s="86">
        <v>1493.83</v>
      </c>
      <c r="G412" s="86">
        <f t="shared" si="6"/>
        <v>1493.83</v>
      </c>
      <c r="H412" s="86"/>
      <c r="I412" s="86"/>
      <c r="J412" s="87"/>
    </row>
    <row r="413" customHeight="1" spans="1:10">
      <c r="A413" s="82">
        <v>408</v>
      </c>
      <c r="B413" s="91" t="s">
        <v>675</v>
      </c>
      <c r="C413" s="85" t="s">
        <v>264</v>
      </c>
      <c r="D413" s="84" t="s">
        <v>290</v>
      </c>
      <c r="E413" s="438" t="s">
        <v>291</v>
      </c>
      <c r="F413" s="86">
        <v>1470</v>
      </c>
      <c r="G413" s="86">
        <f t="shared" si="6"/>
        <v>1470</v>
      </c>
      <c r="H413" s="86"/>
      <c r="I413" s="86"/>
      <c r="J413" s="87"/>
    </row>
    <row r="414" customHeight="1" spans="1:10">
      <c r="A414" s="82">
        <v>409</v>
      </c>
      <c r="B414" s="91" t="s">
        <v>676</v>
      </c>
      <c r="C414" s="85" t="s">
        <v>264</v>
      </c>
      <c r="D414" s="84" t="s">
        <v>290</v>
      </c>
      <c r="E414" s="438" t="s">
        <v>291</v>
      </c>
      <c r="F414" s="86">
        <v>1465.81</v>
      </c>
      <c r="G414" s="86">
        <f t="shared" si="6"/>
        <v>1465.81</v>
      </c>
      <c r="H414" s="86"/>
      <c r="I414" s="86"/>
      <c r="J414" s="87"/>
    </row>
    <row r="415" customHeight="1" spans="1:10">
      <c r="A415" s="82">
        <v>410</v>
      </c>
      <c r="B415" s="91" t="s">
        <v>677</v>
      </c>
      <c r="C415" s="85" t="s">
        <v>264</v>
      </c>
      <c r="D415" s="84" t="s">
        <v>290</v>
      </c>
      <c r="E415" s="438" t="s">
        <v>291</v>
      </c>
      <c r="F415" s="86">
        <v>1440</v>
      </c>
      <c r="G415" s="86">
        <f t="shared" si="6"/>
        <v>1440</v>
      </c>
      <c r="H415" s="86"/>
      <c r="I415" s="86"/>
      <c r="J415" s="87"/>
    </row>
    <row r="416" customHeight="1" spans="1:10">
      <c r="A416" s="82">
        <v>411</v>
      </c>
      <c r="B416" s="91" t="s">
        <v>678</v>
      </c>
      <c r="C416" s="85" t="s">
        <v>264</v>
      </c>
      <c r="D416" s="84" t="s">
        <v>290</v>
      </c>
      <c r="E416" s="438" t="s">
        <v>291</v>
      </c>
      <c r="F416" s="86">
        <v>1440</v>
      </c>
      <c r="G416" s="86">
        <f t="shared" si="6"/>
        <v>1440</v>
      </c>
      <c r="H416" s="86"/>
      <c r="I416" s="86"/>
      <c r="J416" s="87"/>
    </row>
    <row r="417" customHeight="1" spans="1:10">
      <c r="A417" s="82">
        <v>412</v>
      </c>
      <c r="B417" s="91" t="s">
        <v>679</v>
      </c>
      <c r="C417" s="85" t="s">
        <v>264</v>
      </c>
      <c r="D417" s="84" t="s">
        <v>290</v>
      </c>
      <c r="E417" s="438" t="s">
        <v>291</v>
      </c>
      <c r="F417" s="86">
        <v>1428</v>
      </c>
      <c r="G417" s="86">
        <f t="shared" si="6"/>
        <v>1428</v>
      </c>
      <c r="H417" s="86"/>
      <c r="I417" s="86"/>
      <c r="J417" s="87"/>
    </row>
    <row r="418" customHeight="1" spans="1:10">
      <c r="A418" s="82">
        <v>413</v>
      </c>
      <c r="B418" s="91" t="s">
        <v>680</v>
      </c>
      <c r="C418" s="85" t="s">
        <v>264</v>
      </c>
      <c r="D418" s="84" t="s">
        <v>290</v>
      </c>
      <c r="E418" s="438" t="s">
        <v>291</v>
      </c>
      <c r="F418" s="86">
        <v>1410</v>
      </c>
      <c r="G418" s="86">
        <f t="shared" si="6"/>
        <v>1410</v>
      </c>
      <c r="H418" s="86"/>
      <c r="I418" s="86"/>
      <c r="J418" s="87"/>
    </row>
    <row r="419" customHeight="1" spans="1:10">
      <c r="A419" s="82">
        <v>414</v>
      </c>
      <c r="B419" s="91" t="s">
        <v>681</v>
      </c>
      <c r="C419" s="85" t="s">
        <v>264</v>
      </c>
      <c r="D419" s="84" t="s">
        <v>290</v>
      </c>
      <c r="E419" s="438" t="s">
        <v>291</v>
      </c>
      <c r="F419" s="86">
        <v>1392</v>
      </c>
      <c r="G419" s="86">
        <f t="shared" si="6"/>
        <v>1392</v>
      </c>
      <c r="H419" s="86"/>
      <c r="I419" s="86"/>
      <c r="J419" s="87"/>
    </row>
    <row r="420" s="70" customFormat="1" customHeight="1" spans="1:10">
      <c r="A420" s="82">
        <v>415</v>
      </c>
      <c r="B420" s="91" t="s">
        <v>682</v>
      </c>
      <c r="C420" s="85" t="s">
        <v>264</v>
      </c>
      <c r="D420" s="84" t="s">
        <v>290</v>
      </c>
      <c r="E420" s="438" t="s">
        <v>291</v>
      </c>
      <c r="F420" s="86">
        <v>1392</v>
      </c>
      <c r="G420" s="86">
        <f t="shared" si="6"/>
        <v>1392</v>
      </c>
      <c r="H420" s="86"/>
      <c r="I420" s="86"/>
      <c r="J420" s="87"/>
    </row>
    <row r="421" customHeight="1" spans="1:10">
      <c r="A421" s="82">
        <v>416</v>
      </c>
      <c r="B421" s="91" t="s">
        <v>683</v>
      </c>
      <c r="C421" s="85" t="s">
        <v>264</v>
      </c>
      <c r="D421" s="84" t="s">
        <v>290</v>
      </c>
      <c r="E421" s="438" t="s">
        <v>291</v>
      </c>
      <c r="F421" s="86">
        <v>1392</v>
      </c>
      <c r="G421" s="86">
        <f t="shared" si="6"/>
        <v>1392</v>
      </c>
      <c r="H421" s="86"/>
      <c r="I421" s="86"/>
      <c r="J421" s="87"/>
    </row>
    <row r="422" customHeight="1" spans="1:10">
      <c r="A422" s="82">
        <v>417</v>
      </c>
      <c r="B422" s="91" t="s">
        <v>684</v>
      </c>
      <c r="C422" s="85" t="s">
        <v>264</v>
      </c>
      <c r="D422" s="84" t="s">
        <v>290</v>
      </c>
      <c r="E422" s="438" t="s">
        <v>291</v>
      </c>
      <c r="F422" s="86">
        <v>1392</v>
      </c>
      <c r="G422" s="86">
        <f t="shared" si="6"/>
        <v>1392</v>
      </c>
      <c r="H422" s="86"/>
      <c r="I422" s="86"/>
      <c r="J422" s="87"/>
    </row>
    <row r="423" customHeight="1" spans="1:10">
      <c r="A423" s="82">
        <v>418</v>
      </c>
      <c r="B423" s="91" t="s">
        <v>685</v>
      </c>
      <c r="C423" s="85" t="s">
        <v>264</v>
      </c>
      <c r="D423" s="84" t="s">
        <v>290</v>
      </c>
      <c r="E423" s="438" t="s">
        <v>291</v>
      </c>
      <c r="F423" s="86">
        <v>1392</v>
      </c>
      <c r="G423" s="86">
        <f t="shared" si="6"/>
        <v>1392</v>
      </c>
      <c r="H423" s="86"/>
      <c r="I423" s="86"/>
      <c r="J423" s="87"/>
    </row>
    <row r="424" customHeight="1" spans="1:10">
      <c r="A424" s="82">
        <v>419</v>
      </c>
      <c r="B424" s="91" t="s">
        <v>686</v>
      </c>
      <c r="C424" s="85" t="s">
        <v>264</v>
      </c>
      <c r="D424" s="84" t="s">
        <v>290</v>
      </c>
      <c r="E424" s="438" t="s">
        <v>291</v>
      </c>
      <c r="F424" s="86">
        <v>1380</v>
      </c>
      <c r="G424" s="86">
        <f t="shared" si="6"/>
        <v>1380</v>
      </c>
      <c r="H424" s="86"/>
      <c r="I424" s="86"/>
      <c r="J424" s="87"/>
    </row>
    <row r="425" customHeight="1" spans="1:10">
      <c r="A425" s="82">
        <v>420</v>
      </c>
      <c r="B425" s="91" t="s">
        <v>687</v>
      </c>
      <c r="C425" s="85" t="s">
        <v>264</v>
      </c>
      <c r="D425" s="84" t="s">
        <v>290</v>
      </c>
      <c r="E425" s="438" t="s">
        <v>291</v>
      </c>
      <c r="F425" s="86">
        <v>1344</v>
      </c>
      <c r="G425" s="86">
        <f t="shared" si="6"/>
        <v>1344</v>
      </c>
      <c r="H425" s="86"/>
      <c r="I425" s="86"/>
      <c r="J425" s="87"/>
    </row>
    <row r="426" customHeight="1" spans="1:10">
      <c r="A426" s="82">
        <v>421</v>
      </c>
      <c r="B426" s="91" t="s">
        <v>688</v>
      </c>
      <c r="C426" s="85" t="s">
        <v>264</v>
      </c>
      <c r="D426" s="84" t="s">
        <v>290</v>
      </c>
      <c r="E426" s="438" t="s">
        <v>291</v>
      </c>
      <c r="F426" s="86">
        <v>1337.76</v>
      </c>
      <c r="G426" s="86">
        <f t="shared" si="6"/>
        <v>1337.76</v>
      </c>
      <c r="H426" s="86"/>
      <c r="I426" s="86"/>
      <c r="J426" s="87"/>
    </row>
    <row r="427" customHeight="1" spans="1:10">
      <c r="A427" s="82">
        <v>422</v>
      </c>
      <c r="B427" s="91" t="s">
        <v>689</v>
      </c>
      <c r="C427" s="85" t="s">
        <v>264</v>
      </c>
      <c r="D427" s="84" t="s">
        <v>290</v>
      </c>
      <c r="E427" s="438" t="s">
        <v>291</v>
      </c>
      <c r="F427" s="86">
        <v>1327.5</v>
      </c>
      <c r="G427" s="86">
        <f t="shared" si="6"/>
        <v>1327.5</v>
      </c>
      <c r="H427" s="86"/>
      <c r="I427" s="86"/>
      <c r="J427" s="87"/>
    </row>
    <row r="428" customHeight="1" spans="1:10">
      <c r="A428" s="82">
        <v>423</v>
      </c>
      <c r="B428" s="91" t="s">
        <v>690</v>
      </c>
      <c r="C428" s="85" t="s">
        <v>264</v>
      </c>
      <c r="D428" s="84" t="s">
        <v>290</v>
      </c>
      <c r="E428" s="438" t="s">
        <v>291</v>
      </c>
      <c r="F428" s="86">
        <v>1320</v>
      </c>
      <c r="G428" s="86">
        <f t="shared" si="6"/>
        <v>1320</v>
      </c>
      <c r="H428" s="86"/>
      <c r="I428" s="86"/>
      <c r="J428" s="87"/>
    </row>
    <row r="429" customHeight="1" spans="1:10">
      <c r="A429" s="82">
        <v>424</v>
      </c>
      <c r="B429" s="91" t="s">
        <v>691</v>
      </c>
      <c r="C429" s="85" t="s">
        <v>264</v>
      </c>
      <c r="D429" s="84" t="s">
        <v>290</v>
      </c>
      <c r="E429" s="438" t="s">
        <v>291</v>
      </c>
      <c r="F429" s="86">
        <v>1318</v>
      </c>
      <c r="G429" s="86">
        <f t="shared" si="6"/>
        <v>1318</v>
      </c>
      <c r="H429" s="86"/>
      <c r="I429" s="86"/>
      <c r="J429" s="87"/>
    </row>
    <row r="430" customHeight="1" spans="1:10">
      <c r="A430" s="82">
        <v>425</v>
      </c>
      <c r="B430" s="91" t="s">
        <v>692</v>
      </c>
      <c r="C430" s="85" t="s">
        <v>264</v>
      </c>
      <c r="D430" s="84" t="s">
        <v>290</v>
      </c>
      <c r="E430" s="438" t="s">
        <v>291</v>
      </c>
      <c r="F430" s="86">
        <v>1296</v>
      </c>
      <c r="G430" s="86">
        <f t="shared" si="6"/>
        <v>1296</v>
      </c>
      <c r="H430" s="86"/>
      <c r="I430" s="86"/>
      <c r="J430" s="87"/>
    </row>
    <row r="431" customHeight="1" spans="1:10">
      <c r="A431" s="82">
        <v>426</v>
      </c>
      <c r="B431" s="91" t="s">
        <v>693</v>
      </c>
      <c r="C431" s="85" t="s">
        <v>264</v>
      </c>
      <c r="D431" s="84" t="s">
        <v>290</v>
      </c>
      <c r="E431" s="438" t="s">
        <v>291</v>
      </c>
      <c r="F431" s="86">
        <v>1296</v>
      </c>
      <c r="G431" s="86">
        <f t="shared" si="6"/>
        <v>1296</v>
      </c>
      <c r="H431" s="86"/>
      <c r="I431" s="86"/>
      <c r="J431" s="87"/>
    </row>
    <row r="432" customHeight="1" spans="1:10">
      <c r="A432" s="82">
        <v>427</v>
      </c>
      <c r="B432" s="91" t="s">
        <v>694</v>
      </c>
      <c r="C432" s="85" t="s">
        <v>264</v>
      </c>
      <c r="D432" s="84" t="s">
        <v>290</v>
      </c>
      <c r="E432" s="438" t="s">
        <v>291</v>
      </c>
      <c r="F432" s="86">
        <v>1290</v>
      </c>
      <c r="G432" s="86">
        <f t="shared" si="6"/>
        <v>1290</v>
      </c>
      <c r="H432" s="86"/>
      <c r="I432" s="86"/>
      <c r="J432" s="87"/>
    </row>
    <row r="433" customHeight="1" spans="1:10">
      <c r="A433" s="82">
        <v>428</v>
      </c>
      <c r="B433" s="91" t="s">
        <v>695</v>
      </c>
      <c r="C433" s="85" t="s">
        <v>264</v>
      </c>
      <c r="D433" s="84" t="s">
        <v>290</v>
      </c>
      <c r="E433" s="438" t="s">
        <v>291</v>
      </c>
      <c r="F433" s="86">
        <v>1275</v>
      </c>
      <c r="G433" s="86">
        <f t="shared" si="6"/>
        <v>1275</v>
      </c>
      <c r="H433" s="86"/>
      <c r="I433" s="86"/>
      <c r="J433" s="87"/>
    </row>
    <row r="434" customHeight="1" spans="1:10">
      <c r="A434" s="82">
        <v>429</v>
      </c>
      <c r="B434" s="91" t="s">
        <v>696</v>
      </c>
      <c r="C434" s="85" t="s">
        <v>264</v>
      </c>
      <c r="D434" s="84" t="s">
        <v>290</v>
      </c>
      <c r="E434" s="438" t="s">
        <v>291</v>
      </c>
      <c r="F434" s="86">
        <v>1271.84</v>
      </c>
      <c r="G434" s="86">
        <f t="shared" si="6"/>
        <v>1271.84</v>
      </c>
      <c r="H434" s="86"/>
      <c r="I434" s="86"/>
      <c r="J434" s="87"/>
    </row>
    <row r="435" customHeight="1" spans="1:10">
      <c r="A435" s="82">
        <v>430</v>
      </c>
      <c r="B435" s="91" t="s">
        <v>697</v>
      </c>
      <c r="C435" s="85" t="s">
        <v>264</v>
      </c>
      <c r="D435" s="84" t="s">
        <v>290</v>
      </c>
      <c r="E435" s="438" t="s">
        <v>291</v>
      </c>
      <c r="F435" s="86">
        <v>1257.6</v>
      </c>
      <c r="G435" s="86">
        <f t="shared" si="6"/>
        <v>1257.6</v>
      </c>
      <c r="H435" s="86"/>
      <c r="I435" s="86"/>
      <c r="J435" s="87"/>
    </row>
    <row r="436" customHeight="1" spans="1:10">
      <c r="A436" s="82">
        <v>431</v>
      </c>
      <c r="B436" s="91" t="s">
        <v>698</v>
      </c>
      <c r="C436" s="85" t="s">
        <v>264</v>
      </c>
      <c r="D436" s="84" t="s">
        <v>290</v>
      </c>
      <c r="E436" s="438" t="s">
        <v>291</v>
      </c>
      <c r="F436" s="86">
        <v>1250</v>
      </c>
      <c r="G436" s="86">
        <f t="shared" si="6"/>
        <v>1250</v>
      </c>
      <c r="H436" s="86"/>
      <c r="I436" s="86"/>
      <c r="J436" s="87"/>
    </row>
    <row r="437" customHeight="1" spans="1:10">
      <c r="A437" s="82">
        <v>432</v>
      </c>
      <c r="B437" s="91" t="s">
        <v>699</v>
      </c>
      <c r="C437" s="85" t="s">
        <v>264</v>
      </c>
      <c r="D437" s="84" t="s">
        <v>290</v>
      </c>
      <c r="E437" s="438" t="s">
        <v>291</v>
      </c>
      <c r="F437" s="86">
        <v>1250</v>
      </c>
      <c r="G437" s="86">
        <f t="shared" si="6"/>
        <v>1250</v>
      </c>
      <c r="H437" s="86"/>
      <c r="I437" s="86"/>
      <c r="J437" s="87"/>
    </row>
    <row r="438" customHeight="1" spans="1:10">
      <c r="A438" s="82">
        <v>433</v>
      </c>
      <c r="B438" s="91" t="s">
        <v>700</v>
      </c>
      <c r="C438" s="85" t="s">
        <v>264</v>
      </c>
      <c r="D438" s="84" t="s">
        <v>290</v>
      </c>
      <c r="E438" s="438" t="s">
        <v>291</v>
      </c>
      <c r="F438" s="86">
        <v>1242</v>
      </c>
      <c r="G438" s="86">
        <f t="shared" si="6"/>
        <v>1242</v>
      </c>
      <c r="H438" s="86"/>
      <c r="I438" s="86"/>
      <c r="J438" s="87"/>
    </row>
    <row r="439" customHeight="1" spans="1:10">
      <c r="A439" s="82">
        <v>434</v>
      </c>
      <c r="B439" s="91" t="s">
        <v>701</v>
      </c>
      <c r="C439" s="85" t="s">
        <v>264</v>
      </c>
      <c r="D439" s="84" t="s">
        <v>290</v>
      </c>
      <c r="E439" s="438" t="s">
        <v>291</v>
      </c>
      <c r="F439" s="86">
        <v>1236</v>
      </c>
      <c r="G439" s="86">
        <f t="shared" si="6"/>
        <v>1236</v>
      </c>
      <c r="H439" s="86"/>
      <c r="I439" s="86"/>
      <c r="J439" s="87"/>
    </row>
    <row r="440" customHeight="1" spans="1:10">
      <c r="A440" s="82">
        <v>435</v>
      </c>
      <c r="B440" s="91" t="s">
        <v>702</v>
      </c>
      <c r="C440" s="85" t="s">
        <v>264</v>
      </c>
      <c r="D440" s="84" t="s">
        <v>290</v>
      </c>
      <c r="E440" s="438" t="s">
        <v>291</v>
      </c>
      <c r="F440" s="86">
        <v>1212</v>
      </c>
      <c r="G440" s="86">
        <f t="shared" si="6"/>
        <v>1212</v>
      </c>
      <c r="H440" s="86"/>
      <c r="I440" s="86"/>
      <c r="J440" s="87"/>
    </row>
    <row r="441" customHeight="1" spans="1:10">
      <c r="A441" s="82">
        <v>436</v>
      </c>
      <c r="B441" s="91" t="s">
        <v>703</v>
      </c>
      <c r="C441" s="85" t="s">
        <v>264</v>
      </c>
      <c r="D441" s="84" t="s">
        <v>290</v>
      </c>
      <c r="E441" s="438" t="s">
        <v>291</v>
      </c>
      <c r="F441" s="86">
        <v>1212</v>
      </c>
      <c r="G441" s="86">
        <f t="shared" si="6"/>
        <v>1212</v>
      </c>
      <c r="H441" s="86"/>
      <c r="I441" s="86"/>
      <c r="J441" s="87"/>
    </row>
    <row r="442" customHeight="1" spans="1:10">
      <c r="A442" s="82">
        <v>437</v>
      </c>
      <c r="B442" s="91" t="s">
        <v>704</v>
      </c>
      <c r="C442" s="85" t="s">
        <v>264</v>
      </c>
      <c r="D442" s="84" t="s">
        <v>290</v>
      </c>
      <c r="E442" s="438" t="s">
        <v>291</v>
      </c>
      <c r="F442" s="86">
        <v>1200</v>
      </c>
      <c r="G442" s="86">
        <f t="shared" si="6"/>
        <v>1200</v>
      </c>
      <c r="H442" s="86"/>
      <c r="I442" s="86"/>
      <c r="J442" s="87"/>
    </row>
    <row r="443" s="70" customFormat="1" customHeight="1" spans="1:10">
      <c r="A443" s="82">
        <v>438</v>
      </c>
      <c r="B443" s="91" t="s">
        <v>705</v>
      </c>
      <c r="C443" s="85" t="s">
        <v>264</v>
      </c>
      <c r="D443" s="84" t="s">
        <v>290</v>
      </c>
      <c r="E443" s="438" t="s">
        <v>291</v>
      </c>
      <c r="F443" s="86">
        <v>1191.6</v>
      </c>
      <c r="G443" s="86">
        <f t="shared" si="6"/>
        <v>1191.6</v>
      </c>
      <c r="H443" s="86"/>
      <c r="I443" s="86"/>
      <c r="J443" s="87"/>
    </row>
    <row r="444" s="70" customFormat="1" customHeight="1" spans="1:10">
      <c r="A444" s="82">
        <v>439</v>
      </c>
      <c r="B444" s="91" t="s">
        <v>706</v>
      </c>
      <c r="C444" s="85" t="s">
        <v>264</v>
      </c>
      <c r="D444" s="84" t="s">
        <v>290</v>
      </c>
      <c r="E444" s="438" t="s">
        <v>291</v>
      </c>
      <c r="F444" s="86">
        <v>1190</v>
      </c>
      <c r="G444" s="86">
        <f t="shared" si="6"/>
        <v>1190</v>
      </c>
      <c r="H444" s="86"/>
      <c r="I444" s="86"/>
      <c r="J444" s="87"/>
    </row>
    <row r="445" customHeight="1" spans="1:10">
      <c r="A445" s="82">
        <v>440</v>
      </c>
      <c r="B445" s="91" t="s">
        <v>707</v>
      </c>
      <c r="C445" s="85" t="s">
        <v>264</v>
      </c>
      <c r="D445" s="84" t="s">
        <v>290</v>
      </c>
      <c r="E445" s="438" t="s">
        <v>291</v>
      </c>
      <c r="F445" s="86">
        <v>1176</v>
      </c>
      <c r="G445" s="86">
        <f t="shared" si="6"/>
        <v>1176</v>
      </c>
      <c r="H445" s="86"/>
      <c r="I445" s="86"/>
      <c r="J445" s="87"/>
    </row>
    <row r="446" customHeight="1" spans="1:10">
      <c r="A446" s="82">
        <v>441</v>
      </c>
      <c r="B446" s="91" t="s">
        <v>708</v>
      </c>
      <c r="C446" s="85" t="s">
        <v>264</v>
      </c>
      <c r="D446" s="84" t="s">
        <v>290</v>
      </c>
      <c r="E446" s="438" t="s">
        <v>291</v>
      </c>
      <c r="F446" s="86">
        <v>1170</v>
      </c>
      <c r="G446" s="86">
        <f t="shared" si="6"/>
        <v>1170</v>
      </c>
      <c r="H446" s="86"/>
      <c r="I446" s="86"/>
      <c r="J446" s="87"/>
    </row>
    <row r="447" customHeight="1" spans="1:10">
      <c r="A447" s="82">
        <v>442</v>
      </c>
      <c r="B447" s="91" t="s">
        <v>709</v>
      </c>
      <c r="C447" s="85" t="s">
        <v>264</v>
      </c>
      <c r="D447" s="84" t="s">
        <v>290</v>
      </c>
      <c r="E447" s="438" t="s">
        <v>291</v>
      </c>
      <c r="F447" s="86">
        <v>1160</v>
      </c>
      <c r="G447" s="86">
        <f t="shared" si="6"/>
        <v>1160</v>
      </c>
      <c r="H447" s="86"/>
      <c r="I447" s="86"/>
      <c r="J447" s="87"/>
    </row>
    <row r="448" s="70" customFormat="1" customHeight="1" spans="1:10">
      <c r="A448" s="82">
        <v>443</v>
      </c>
      <c r="B448" s="91" t="s">
        <v>710</v>
      </c>
      <c r="C448" s="85" t="s">
        <v>264</v>
      </c>
      <c r="D448" s="84" t="s">
        <v>290</v>
      </c>
      <c r="E448" s="438" t="s">
        <v>291</v>
      </c>
      <c r="F448" s="86">
        <v>1144.8</v>
      </c>
      <c r="G448" s="86">
        <f t="shared" si="6"/>
        <v>1144.8</v>
      </c>
      <c r="H448" s="86"/>
      <c r="I448" s="86"/>
      <c r="J448" s="87"/>
    </row>
    <row r="449" customHeight="1" spans="1:10">
      <c r="A449" s="82">
        <v>444</v>
      </c>
      <c r="B449" s="91" t="s">
        <v>711</v>
      </c>
      <c r="C449" s="85" t="s">
        <v>264</v>
      </c>
      <c r="D449" s="84" t="s">
        <v>290</v>
      </c>
      <c r="E449" s="438" t="s">
        <v>291</v>
      </c>
      <c r="F449" s="86">
        <v>1137.5</v>
      </c>
      <c r="G449" s="86">
        <f t="shared" si="6"/>
        <v>1137.5</v>
      </c>
      <c r="H449" s="86"/>
      <c r="I449" s="86"/>
      <c r="J449" s="87"/>
    </row>
    <row r="450" customHeight="1" spans="1:10">
      <c r="A450" s="82">
        <v>445</v>
      </c>
      <c r="B450" s="91" t="s">
        <v>712</v>
      </c>
      <c r="C450" s="85" t="s">
        <v>264</v>
      </c>
      <c r="D450" s="84" t="s">
        <v>290</v>
      </c>
      <c r="E450" s="438" t="s">
        <v>291</v>
      </c>
      <c r="F450" s="86">
        <v>1127</v>
      </c>
      <c r="G450" s="86">
        <f t="shared" si="6"/>
        <v>1127</v>
      </c>
      <c r="H450" s="86"/>
      <c r="I450" s="86"/>
      <c r="J450" s="87"/>
    </row>
    <row r="451" customHeight="1" spans="1:10">
      <c r="A451" s="82">
        <v>446</v>
      </c>
      <c r="B451" s="91" t="s">
        <v>713</v>
      </c>
      <c r="C451" s="85" t="s">
        <v>264</v>
      </c>
      <c r="D451" s="84" t="s">
        <v>290</v>
      </c>
      <c r="E451" s="438" t="s">
        <v>291</v>
      </c>
      <c r="F451" s="86">
        <v>1122</v>
      </c>
      <c r="G451" s="86">
        <f t="shared" si="6"/>
        <v>1122</v>
      </c>
      <c r="H451" s="86"/>
      <c r="I451" s="86"/>
      <c r="J451" s="87"/>
    </row>
    <row r="452" customHeight="1" spans="1:10">
      <c r="A452" s="82">
        <v>447</v>
      </c>
      <c r="B452" s="91" t="s">
        <v>714</v>
      </c>
      <c r="C452" s="85" t="s">
        <v>264</v>
      </c>
      <c r="D452" s="84" t="s">
        <v>290</v>
      </c>
      <c r="E452" s="438" t="s">
        <v>291</v>
      </c>
      <c r="F452" s="86">
        <v>1120</v>
      </c>
      <c r="G452" s="86">
        <f t="shared" si="6"/>
        <v>1120</v>
      </c>
      <c r="H452" s="86"/>
      <c r="I452" s="86"/>
      <c r="J452" s="87"/>
    </row>
    <row r="453" customHeight="1" spans="1:10">
      <c r="A453" s="82">
        <v>448</v>
      </c>
      <c r="B453" s="91" t="s">
        <v>715</v>
      </c>
      <c r="C453" s="85" t="s">
        <v>264</v>
      </c>
      <c r="D453" s="84" t="s">
        <v>290</v>
      </c>
      <c r="E453" s="438" t="s">
        <v>291</v>
      </c>
      <c r="F453" s="86">
        <v>1120</v>
      </c>
      <c r="G453" s="86">
        <f t="shared" si="6"/>
        <v>1120</v>
      </c>
      <c r="H453" s="86"/>
      <c r="I453" s="86"/>
      <c r="J453" s="87"/>
    </row>
    <row r="454" s="70" customFormat="1" customHeight="1" spans="1:10">
      <c r="A454" s="82">
        <v>449</v>
      </c>
      <c r="B454" s="91" t="s">
        <v>716</v>
      </c>
      <c r="C454" s="85" t="s">
        <v>264</v>
      </c>
      <c r="D454" s="84" t="s">
        <v>290</v>
      </c>
      <c r="E454" s="438" t="s">
        <v>291</v>
      </c>
      <c r="F454" s="86">
        <v>1103.97</v>
      </c>
      <c r="G454" s="86">
        <f t="shared" si="6"/>
        <v>1103.97</v>
      </c>
      <c r="H454" s="86"/>
      <c r="I454" s="86"/>
      <c r="J454" s="87"/>
    </row>
    <row r="455" customHeight="1" spans="1:10">
      <c r="A455" s="82">
        <v>450</v>
      </c>
      <c r="B455" s="91" t="s">
        <v>717</v>
      </c>
      <c r="C455" s="85" t="s">
        <v>264</v>
      </c>
      <c r="D455" s="84" t="s">
        <v>290</v>
      </c>
      <c r="E455" s="438" t="s">
        <v>291</v>
      </c>
      <c r="F455" s="86">
        <v>1100</v>
      </c>
      <c r="G455" s="86">
        <f t="shared" ref="G455:G518" si="7">F455</f>
        <v>1100</v>
      </c>
      <c r="H455" s="86"/>
      <c r="I455" s="86"/>
      <c r="J455" s="87"/>
    </row>
    <row r="456" s="70" customFormat="1" customHeight="1" spans="1:10">
      <c r="A456" s="82">
        <v>451</v>
      </c>
      <c r="B456" s="91" t="s">
        <v>718</v>
      </c>
      <c r="C456" s="85" t="s">
        <v>264</v>
      </c>
      <c r="D456" s="84" t="s">
        <v>290</v>
      </c>
      <c r="E456" s="438" t="s">
        <v>291</v>
      </c>
      <c r="F456" s="86">
        <v>1100</v>
      </c>
      <c r="G456" s="86">
        <f t="shared" si="7"/>
        <v>1100</v>
      </c>
      <c r="H456" s="86"/>
      <c r="I456" s="86"/>
      <c r="J456" s="87"/>
    </row>
    <row r="457" customHeight="1" spans="1:10">
      <c r="A457" s="82">
        <v>452</v>
      </c>
      <c r="B457" s="91" t="s">
        <v>719</v>
      </c>
      <c r="C457" s="85" t="s">
        <v>264</v>
      </c>
      <c r="D457" s="84" t="s">
        <v>290</v>
      </c>
      <c r="E457" s="438" t="s">
        <v>291</v>
      </c>
      <c r="F457" s="86">
        <v>1100</v>
      </c>
      <c r="G457" s="86">
        <f t="shared" si="7"/>
        <v>1100</v>
      </c>
      <c r="H457" s="86"/>
      <c r="I457" s="86"/>
      <c r="J457" s="87"/>
    </row>
    <row r="458" s="70" customFormat="1" customHeight="1" spans="1:10">
      <c r="A458" s="82">
        <v>453</v>
      </c>
      <c r="B458" s="91" t="s">
        <v>720</v>
      </c>
      <c r="C458" s="85" t="s">
        <v>264</v>
      </c>
      <c r="D458" s="84" t="s">
        <v>290</v>
      </c>
      <c r="E458" s="438" t="s">
        <v>291</v>
      </c>
      <c r="F458" s="86">
        <v>1064</v>
      </c>
      <c r="G458" s="86">
        <f t="shared" si="7"/>
        <v>1064</v>
      </c>
      <c r="H458" s="86"/>
      <c r="I458" s="86"/>
      <c r="J458" s="87"/>
    </row>
    <row r="459" s="70" customFormat="1" customHeight="1" spans="1:10">
      <c r="A459" s="82">
        <v>454</v>
      </c>
      <c r="B459" s="91" t="s">
        <v>721</v>
      </c>
      <c r="C459" s="85" t="s">
        <v>264</v>
      </c>
      <c r="D459" s="84" t="s">
        <v>290</v>
      </c>
      <c r="E459" s="438" t="s">
        <v>291</v>
      </c>
      <c r="F459" s="86">
        <v>1040</v>
      </c>
      <c r="G459" s="86">
        <f t="shared" si="7"/>
        <v>1040</v>
      </c>
      <c r="H459" s="86"/>
      <c r="I459" s="86"/>
      <c r="J459" s="87"/>
    </row>
    <row r="460" customHeight="1" spans="1:10">
      <c r="A460" s="82">
        <v>455</v>
      </c>
      <c r="B460" s="91" t="s">
        <v>722</v>
      </c>
      <c r="C460" s="85" t="s">
        <v>264</v>
      </c>
      <c r="D460" s="84" t="s">
        <v>290</v>
      </c>
      <c r="E460" s="438" t="s">
        <v>291</v>
      </c>
      <c r="F460" s="86">
        <v>1039.2</v>
      </c>
      <c r="G460" s="86">
        <f t="shared" si="7"/>
        <v>1039.2</v>
      </c>
      <c r="H460" s="86"/>
      <c r="I460" s="86"/>
      <c r="J460" s="87"/>
    </row>
    <row r="461" customHeight="1" spans="1:10">
      <c r="A461" s="82">
        <v>456</v>
      </c>
      <c r="B461" s="91" t="s">
        <v>723</v>
      </c>
      <c r="C461" s="85" t="s">
        <v>264</v>
      </c>
      <c r="D461" s="84" t="s">
        <v>290</v>
      </c>
      <c r="E461" s="438" t="s">
        <v>291</v>
      </c>
      <c r="F461" s="86">
        <v>1020</v>
      </c>
      <c r="G461" s="86">
        <f t="shared" si="7"/>
        <v>1020</v>
      </c>
      <c r="H461" s="86"/>
      <c r="I461" s="86"/>
      <c r="J461" s="87"/>
    </row>
    <row r="462" customHeight="1" spans="1:10">
      <c r="A462" s="82">
        <v>457</v>
      </c>
      <c r="B462" s="91" t="s">
        <v>724</v>
      </c>
      <c r="C462" s="85" t="s">
        <v>264</v>
      </c>
      <c r="D462" s="84" t="s">
        <v>290</v>
      </c>
      <c r="E462" s="438" t="s">
        <v>291</v>
      </c>
      <c r="F462" s="86">
        <v>1013.5</v>
      </c>
      <c r="G462" s="86">
        <f t="shared" si="7"/>
        <v>1013.5</v>
      </c>
      <c r="H462" s="86"/>
      <c r="I462" s="86"/>
      <c r="J462" s="87"/>
    </row>
    <row r="463" s="70" customFormat="1" customHeight="1" spans="1:10">
      <c r="A463" s="82">
        <v>458</v>
      </c>
      <c r="B463" s="91" t="s">
        <v>725</v>
      </c>
      <c r="C463" s="85" t="s">
        <v>264</v>
      </c>
      <c r="D463" s="84" t="s">
        <v>290</v>
      </c>
      <c r="E463" s="438" t="s">
        <v>291</v>
      </c>
      <c r="F463" s="86">
        <v>1010.87</v>
      </c>
      <c r="G463" s="86">
        <f t="shared" si="7"/>
        <v>1010.87</v>
      </c>
      <c r="H463" s="86"/>
      <c r="I463" s="86"/>
      <c r="J463" s="87"/>
    </row>
    <row r="464" s="70" customFormat="1" customHeight="1" spans="1:10">
      <c r="A464" s="82">
        <v>459</v>
      </c>
      <c r="B464" s="91" t="s">
        <v>726</v>
      </c>
      <c r="C464" s="85" t="s">
        <v>264</v>
      </c>
      <c r="D464" s="84" t="s">
        <v>290</v>
      </c>
      <c r="E464" s="438" t="s">
        <v>291</v>
      </c>
      <c r="F464" s="86">
        <v>1008</v>
      </c>
      <c r="G464" s="86">
        <f t="shared" si="7"/>
        <v>1008</v>
      </c>
      <c r="H464" s="86"/>
      <c r="I464" s="86"/>
      <c r="J464" s="87"/>
    </row>
    <row r="465" customHeight="1" spans="1:10">
      <c r="A465" s="82">
        <v>460</v>
      </c>
      <c r="B465" s="91" t="s">
        <v>727</v>
      </c>
      <c r="C465" s="85" t="s">
        <v>264</v>
      </c>
      <c r="D465" s="84" t="s">
        <v>290</v>
      </c>
      <c r="E465" s="438" t="s">
        <v>291</v>
      </c>
      <c r="F465" s="86">
        <v>1004.24</v>
      </c>
      <c r="G465" s="86">
        <f t="shared" si="7"/>
        <v>1004.24</v>
      </c>
      <c r="H465" s="86"/>
      <c r="I465" s="86"/>
      <c r="J465" s="87"/>
    </row>
    <row r="466" customHeight="1" spans="1:10">
      <c r="A466" s="82">
        <v>461</v>
      </c>
      <c r="B466" s="91" t="s">
        <v>728</v>
      </c>
      <c r="C466" s="85" t="s">
        <v>264</v>
      </c>
      <c r="D466" s="84" t="s">
        <v>290</v>
      </c>
      <c r="E466" s="438" t="s">
        <v>291</v>
      </c>
      <c r="F466" s="86">
        <v>970.08</v>
      </c>
      <c r="G466" s="86">
        <f t="shared" si="7"/>
        <v>970.08</v>
      </c>
      <c r="H466" s="86"/>
      <c r="I466" s="86"/>
      <c r="J466" s="87"/>
    </row>
    <row r="467" customHeight="1" spans="1:10">
      <c r="A467" s="82">
        <v>462</v>
      </c>
      <c r="B467" s="91" t="s">
        <v>729</v>
      </c>
      <c r="C467" s="85" t="s">
        <v>264</v>
      </c>
      <c r="D467" s="84" t="s">
        <v>290</v>
      </c>
      <c r="E467" s="438" t="s">
        <v>291</v>
      </c>
      <c r="F467" s="86">
        <v>969.84</v>
      </c>
      <c r="G467" s="86">
        <f t="shared" si="7"/>
        <v>969.84</v>
      </c>
      <c r="H467" s="86"/>
      <c r="I467" s="86"/>
      <c r="J467" s="87"/>
    </row>
    <row r="468" s="70" customFormat="1" customHeight="1" spans="1:10">
      <c r="A468" s="82">
        <v>463</v>
      </c>
      <c r="B468" s="91" t="s">
        <v>730</v>
      </c>
      <c r="C468" s="85" t="s">
        <v>264</v>
      </c>
      <c r="D468" s="84" t="s">
        <v>290</v>
      </c>
      <c r="E468" s="438" t="s">
        <v>291</v>
      </c>
      <c r="F468" s="86">
        <v>960</v>
      </c>
      <c r="G468" s="86">
        <f t="shared" si="7"/>
        <v>960</v>
      </c>
      <c r="H468" s="86"/>
      <c r="I468" s="86"/>
      <c r="J468" s="87"/>
    </row>
    <row r="469" customHeight="1" spans="1:10">
      <c r="A469" s="82">
        <v>464</v>
      </c>
      <c r="B469" s="91" t="s">
        <v>731</v>
      </c>
      <c r="C469" s="85" t="s">
        <v>264</v>
      </c>
      <c r="D469" s="84" t="s">
        <v>290</v>
      </c>
      <c r="E469" s="438" t="s">
        <v>291</v>
      </c>
      <c r="F469" s="86">
        <v>960</v>
      </c>
      <c r="G469" s="86">
        <f t="shared" si="7"/>
        <v>960</v>
      </c>
      <c r="H469" s="86"/>
      <c r="I469" s="86"/>
      <c r="J469" s="87"/>
    </row>
    <row r="470" customHeight="1" spans="1:10">
      <c r="A470" s="82">
        <v>465</v>
      </c>
      <c r="B470" s="91" t="s">
        <v>732</v>
      </c>
      <c r="C470" s="85" t="s">
        <v>264</v>
      </c>
      <c r="D470" s="84" t="s">
        <v>290</v>
      </c>
      <c r="E470" s="438" t="s">
        <v>291</v>
      </c>
      <c r="F470" s="86">
        <v>956.45</v>
      </c>
      <c r="G470" s="86">
        <f t="shared" si="7"/>
        <v>956.45</v>
      </c>
      <c r="H470" s="86"/>
      <c r="I470" s="86"/>
      <c r="J470" s="87"/>
    </row>
    <row r="471" customHeight="1" spans="1:10">
      <c r="A471" s="82">
        <v>466</v>
      </c>
      <c r="B471" s="91" t="s">
        <v>733</v>
      </c>
      <c r="C471" s="85" t="s">
        <v>264</v>
      </c>
      <c r="D471" s="84" t="s">
        <v>290</v>
      </c>
      <c r="E471" s="438" t="s">
        <v>291</v>
      </c>
      <c r="F471" s="86">
        <v>940.98</v>
      </c>
      <c r="G471" s="86">
        <f t="shared" si="7"/>
        <v>940.98</v>
      </c>
      <c r="H471" s="86"/>
      <c r="I471" s="86"/>
      <c r="J471" s="87"/>
    </row>
    <row r="472" s="70" customFormat="1" customHeight="1" spans="1:10">
      <c r="A472" s="82">
        <v>467</v>
      </c>
      <c r="B472" s="91" t="s">
        <v>734</v>
      </c>
      <c r="C472" s="85" t="s">
        <v>264</v>
      </c>
      <c r="D472" s="84" t="s">
        <v>290</v>
      </c>
      <c r="E472" s="438" t="s">
        <v>291</v>
      </c>
      <c r="F472" s="86">
        <v>936</v>
      </c>
      <c r="G472" s="86">
        <f t="shared" si="7"/>
        <v>936</v>
      </c>
      <c r="H472" s="86"/>
      <c r="I472" s="86"/>
      <c r="J472" s="87"/>
    </row>
    <row r="473" customHeight="1" spans="1:10">
      <c r="A473" s="82">
        <v>468</v>
      </c>
      <c r="B473" s="91" t="s">
        <v>735</v>
      </c>
      <c r="C473" s="85" t="s">
        <v>264</v>
      </c>
      <c r="D473" s="84" t="s">
        <v>290</v>
      </c>
      <c r="E473" s="438" t="s">
        <v>291</v>
      </c>
      <c r="F473" s="86">
        <v>883.2</v>
      </c>
      <c r="G473" s="86">
        <f t="shared" si="7"/>
        <v>883.2</v>
      </c>
      <c r="H473" s="86"/>
      <c r="I473" s="86"/>
      <c r="J473" s="87"/>
    </row>
    <row r="474" customHeight="1" spans="1:10">
      <c r="A474" s="82">
        <v>469</v>
      </c>
      <c r="B474" s="91" t="s">
        <v>736</v>
      </c>
      <c r="C474" s="85" t="s">
        <v>264</v>
      </c>
      <c r="D474" s="84" t="s">
        <v>290</v>
      </c>
      <c r="E474" s="438" t="s">
        <v>291</v>
      </c>
      <c r="F474" s="86">
        <v>880</v>
      </c>
      <c r="G474" s="86">
        <f t="shared" si="7"/>
        <v>880</v>
      </c>
      <c r="H474" s="86"/>
      <c r="I474" s="86"/>
      <c r="J474" s="87"/>
    </row>
    <row r="475" customHeight="1" spans="1:10">
      <c r="A475" s="82">
        <v>470</v>
      </c>
      <c r="B475" s="91" t="s">
        <v>737</v>
      </c>
      <c r="C475" s="85" t="s">
        <v>264</v>
      </c>
      <c r="D475" s="84" t="s">
        <v>290</v>
      </c>
      <c r="E475" s="438" t="s">
        <v>291</v>
      </c>
      <c r="F475" s="86">
        <v>874.08</v>
      </c>
      <c r="G475" s="86">
        <f t="shared" si="7"/>
        <v>874.08</v>
      </c>
      <c r="H475" s="86"/>
      <c r="I475" s="86"/>
      <c r="J475" s="87"/>
    </row>
    <row r="476" customHeight="1" spans="1:10">
      <c r="A476" s="82">
        <v>471</v>
      </c>
      <c r="B476" s="91" t="s">
        <v>738</v>
      </c>
      <c r="C476" s="85" t="s">
        <v>264</v>
      </c>
      <c r="D476" s="84" t="s">
        <v>290</v>
      </c>
      <c r="E476" s="438" t="s">
        <v>291</v>
      </c>
      <c r="F476" s="86">
        <v>870</v>
      </c>
      <c r="G476" s="86">
        <f t="shared" si="7"/>
        <v>870</v>
      </c>
      <c r="H476" s="86"/>
      <c r="I476" s="86"/>
      <c r="J476" s="87"/>
    </row>
    <row r="477" customHeight="1" spans="1:10">
      <c r="A477" s="82">
        <v>472</v>
      </c>
      <c r="B477" s="91" t="s">
        <v>739</v>
      </c>
      <c r="C477" s="85" t="s">
        <v>264</v>
      </c>
      <c r="D477" s="84" t="s">
        <v>290</v>
      </c>
      <c r="E477" s="438" t="s">
        <v>291</v>
      </c>
      <c r="F477" s="86">
        <v>864</v>
      </c>
      <c r="G477" s="86">
        <f t="shared" si="7"/>
        <v>864</v>
      </c>
      <c r="H477" s="86"/>
      <c r="I477" s="86"/>
      <c r="J477" s="87"/>
    </row>
    <row r="478" customHeight="1" spans="1:10">
      <c r="A478" s="82">
        <v>473</v>
      </c>
      <c r="B478" s="91" t="s">
        <v>740</v>
      </c>
      <c r="C478" s="85" t="s">
        <v>264</v>
      </c>
      <c r="D478" s="84" t="s">
        <v>290</v>
      </c>
      <c r="E478" s="438" t="s">
        <v>291</v>
      </c>
      <c r="F478" s="86">
        <v>861.6</v>
      </c>
      <c r="G478" s="86">
        <f t="shared" si="7"/>
        <v>861.6</v>
      </c>
      <c r="H478" s="86"/>
      <c r="I478" s="86"/>
      <c r="J478" s="87"/>
    </row>
    <row r="479" customHeight="1" spans="1:10">
      <c r="A479" s="82">
        <v>474</v>
      </c>
      <c r="B479" s="91" t="s">
        <v>741</v>
      </c>
      <c r="C479" s="85" t="s">
        <v>264</v>
      </c>
      <c r="D479" s="84" t="s">
        <v>290</v>
      </c>
      <c r="E479" s="438" t="s">
        <v>291</v>
      </c>
      <c r="F479" s="86">
        <v>852</v>
      </c>
      <c r="G479" s="86">
        <f t="shared" si="7"/>
        <v>852</v>
      </c>
      <c r="H479" s="86"/>
      <c r="I479" s="86"/>
      <c r="J479" s="87"/>
    </row>
    <row r="480" customHeight="1" spans="1:10">
      <c r="A480" s="82">
        <v>475</v>
      </c>
      <c r="B480" s="91" t="s">
        <v>742</v>
      </c>
      <c r="C480" s="85" t="s">
        <v>264</v>
      </c>
      <c r="D480" s="84" t="s">
        <v>290</v>
      </c>
      <c r="E480" s="438" t="s">
        <v>291</v>
      </c>
      <c r="F480" s="86">
        <v>841.2</v>
      </c>
      <c r="G480" s="86">
        <f t="shared" si="7"/>
        <v>841.2</v>
      </c>
      <c r="H480" s="86"/>
      <c r="I480" s="86"/>
      <c r="J480" s="87"/>
    </row>
    <row r="481" s="70" customFormat="1" customHeight="1" spans="1:10">
      <c r="A481" s="82">
        <v>476</v>
      </c>
      <c r="B481" s="91" t="s">
        <v>743</v>
      </c>
      <c r="C481" s="85" t="s">
        <v>264</v>
      </c>
      <c r="D481" s="84" t="s">
        <v>290</v>
      </c>
      <c r="E481" s="438" t="s">
        <v>291</v>
      </c>
      <c r="F481" s="86">
        <v>840</v>
      </c>
      <c r="G481" s="86">
        <f t="shared" si="7"/>
        <v>840</v>
      </c>
      <c r="H481" s="86"/>
      <c r="I481" s="86"/>
      <c r="J481" s="87"/>
    </row>
    <row r="482" customHeight="1" spans="1:10">
      <c r="A482" s="82">
        <v>477</v>
      </c>
      <c r="B482" s="91" t="s">
        <v>744</v>
      </c>
      <c r="C482" s="85" t="s">
        <v>264</v>
      </c>
      <c r="D482" s="84" t="s">
        <v>290</v>
      </c>
      <c r="E482" s="438" t="s">
        <v>291</v>
      </c>
      <c r="F482" s="86">
        <v>828</v>
      </c>
      <c r="G482" s="86">
        <f t="shared" si="7"/>
        <v>828</v>
      </c>
      <c r="H482" s="86"/>
      <c r="I482" s="86"/>
      <c r="J482" s="87"/>
    </row>
    <row r="483" customHeight="1" spans="1:10">
      <c r="A483" s="82">
        <v>478</v>
      </c>
      <c r="B483" s="91" t="s">
        <v>745</v>
      </c>
      <c r="C483" s="85" t="s">
        <v>264</v>
      </c>
      <c r="D483" s="84" t="s">
        <v>290</v>
      </c>
      <c r="E483" s="438" t="s">
        <v>291</v>
      </c>
      <c r="F483" s="86">
        <v>820.8</v>
      </c>
      <c r="G483" s="86">
        <f t="shared" si="7"/>
        <v>820.8</v>
      </c>
      <c r="H483" s="86"/>
      <c r="I483" s="86"/>
      <c r="J483" s="87"/>
    </row>
    <row r="484" customHeight="1" spans="1:10">
      <c r="A484" s="82">
        <v>479</v>
      </c>
      <c r="B484" s="91" t="s">
        <v>746</v>
      </c>
      <c r="C484" s="85" t="s">
        <v>264</v>
      </c>
      <c r="D484" s="84" t="s">
        <v>290</v>
      </c>
      <c r="E484" s="438" t="s">
        <v>291</v>
      </c>
      <c r="F484" s="86">
        <v>794.4</v>
      </c>
      <c r="G484" s="86">
        <f t="shared" si="7"/>
        <v>794.4</v>
      </c>
      <c r="H484" s="86"/>
      <c r="I484" s="86"/>
      <c r="J484" s="87"/>
    </row>
    <row r="485" customHeight="1" spans="1:10">
      <c r="A485" s="82">
        <v>480</v>
      </c>
      <c r="B485" s="91" t="s">
        <v>747</v>
      </c>
      <c r="C485" s="85" t="s">
        <v>264</v>
      </c>
      <c r="D485" s="84" t="s">
        <v>290</v>
      </c>
      <c r="E485" s="438" t="s">
        <v>291</v>
      </c>
      <c r="F485" s="86">
        <v>792</v>
      </c>
      <c r="G485" s="86">
        <f t="shared" si="7"/>
        <v>792</v>
      </c>
      <c r="H485" s="86"/>
      <c r="I485" s="86"/>
      <c r="J485" s="87"/>
    </row>
    <row r="486" customHeight="1" spans="1:10">
      <c r="A486" s="82">
        <v>481</v>
      </c>
      <c r="B486" s="91" t="s">
        <v>748</v>
      </c>
      <c r="C486" s="85" t="s">
        <v>264</v>
      </c>
      <c r="D486" s="84" t="s">
        <v>290</v>
      </c>
      <c r="E486" s="438" t="s">
        <v>291</v>
      </c>
      <c r="F486" s="86">
        <v>792</v>
      </c>
      <c r="G486" s="86">
        <f t="shared" si="7"/>
        <v>792</v>
      </c>
      <c r="H486" s="86"/>
      <c r="I486" s="86"/>
      <c r="J486" s="87"/>
    </row>
    <row r="487" customHeight="1" spans="1:10">
      <c r="A487" s="82">
        <v>482</v>
      </c>
      <c r="B487" s="91" t="s">
        <v>749</v>
      </c>
      <c r="C487" s="85" t="s">
        <v>264</v>
      </c>
      <c r="D487" s="84" t="s">
        <v>290</v>
      </c>
      <c r="E487" s="438" t="s">
        <v>291</v>
      </c>
      <c r="F487" s="86">
        <v>790.08</v>
      </c>
      <c r="G487" s="86">
        <f t="shared" si="7"/>
        <v>790.08</v>
      </c>
      <c r="H487" s="86"/>
      <c r="I487" s="86"/>
      <c r="J487" s="87"/>
    </row>
    <row r="488" customHeight="1" spans="1:10">
      <c r="A488" s="82">
        <v>483</v>
      </c>
      <c r="B488" s="91" t="s">
        <v>750</v>
      </c>
      <c r="C488" s="85" t="s">
        <v>264</v>
      </c>
      <c r="D488" s="84" t="s">
        <v>290</v>
      </c>
      <c r="E488" s="438" t="s">
        <v>291</v>
      </c>
      <c r="F488" s="86">
        <v>786</v>
      </c>
      <c r="G488" s="86">
        <f t="shared" si="7"/>
        <v>786</v>
      </c>
      <c r="H488" s="86"/>
      <c r="I488" s="86"/>
      <c r="J488" s="87"/>
    </row>
    <row r="489" s="70" customFormat="1" customHeight="1" spans="1:10">
      <c r="A489" s="82">
        <v>484</v>
      </c>
      <c r="B489" s="91" t="s">
        <v>751</v>
      </c>
      <c r="C489" s="85" t="s">
        <v>264</v>
      </c>
      <c r="D489" s="84" t="s">
        <v>290</v>
      </c>
      <c r="E489" s="438" t="s">
        <v>291</v>
      </c>
      <c r="F489" s="86">
        <v>784.8</v>
      </c>
      <c r="G489" s="86">
        <f t="shared" si="7"/>
        <v>784.8</v>
      </c>
      <c r="H489" s="86"/>
      <c r="I489" s="86"/>
      <c r="J489" s="87"/>
    </row>
    <row r="490" s="70" customFormat="1" customHeight="1" spans="1:10">
      <c r="A490" s="82">
        <v>485</v>
      </c>
      <c r="B490" s="91" t="s">
        <v>752</v>
      </c>
      <c r="C490" s="85" t="s">
        <v>264</v>
      </c>
      <c r="D490" s="84" t="s">
        <v>290</v>
      </c>
      <c r="E490" s="438" t="s">
        <v>291</v>
      </c>
      <c r="F490" s="86">
        <v>780</v>
      </c>
      <c r="G490" s="86">
        <f t="shared" si="7"/>
        <v>780</v>
      </c>
      <c r="H490" s="86"/>
      <c r="I490" s="86"/>
      <c r="J490" s="87"/>
    </row>
    <row r="491" customHeight="1" spans="1:10">
      <c r="A491" s="82">
        <v>486</v>
      </c>
      <c r="B491" s="91" t="s">
        <v>753</v>
      </c>
      <c r="C491" s="85" t="s">
        <v>264</v>
      </c>
      <c r="D491" s="84" t="s">
        <v>290</v>
      </c>
      <c r="E491" s="438" t="s">
        <v>291</v>
      </c>
      <c r="F491" s="86">
        <v>770</v>
      </c>
      <c r="G491" s="86">
        <f t="shared" si="7"/>
        <v>770</v>
      </c>
      <c r="H491" s="86"/>
      <c r="I491" s="86"/>
      <c r="J491" s="87"/>
    </row>
    <row r="492" customHeight="1" spans="1:10">
      <c r="A492" s="82">
        <v>487</v>
      </c>
      <c r="B492" s="91" t="s">
        <v>754</v>
      </c>
      <c r="C492" s="85" t="s">
        <v>264</v>
      </c>
      <c r="D492" s="84" t="s">
        <v>290</v>
      </c>
      <c r="E492" s="438" t="s">
        <v>291</v>
      </c>
      <c r="F492" s="86">
        <v>760</v>
      </c>
      <c r="G492" s="86">
        <f t="shared" si="7"/>
        <v>760</v>
      </c>
      <c r="H492" s="86"/>
      <c r="I492" s="86"/>
      <c r="J492" s="87"/>
    </row>
    <row r="493" s="70" customFormat="1" customHeight="1" spans="1:10">
      <c r="A493" s="82">
        <v>488</v>
      </c>
      <c r="B493" s="91" t="s">
        <v>755</v>
      </c>
      <c r="C493" s="85" t="s">
        <v>264</v>
      </c>
      <c r="D493" s="84" t="s">
        <v>290</v>
      </c>
      <c r="E493" s="438" t="s">
        <v>291</v>
      </c>
      <c r="F493" s="86">
        <v>739.47</v>
      </c>
      <c r="G493" s="86">
        <f t="shared" si="7"/>
        <v>739.47</v>
      </c>
      <c r="H493" s="86"/>
      <c r="I493" s="86"/>
      <c r="J493" s="87"/>
    </row>
    <row r="494" customHeight="1" spans="1:10">
      <c r="A494" s="82">
        <v>489</v>
      </c>
      <c r="B494" s="91" t="s">
        <v>756</v>
      </c>
      <c r="C494" s="85" t="s">
        <v>264</v>
      </c>
      <c r="D494" s="84" t="s">
        <v>290</v>
      </c>
      <c r="E494" s="438" t="s">
        <v>291</v>
      </c>
      <c r="F494" s="86">
        <v>730</v>
      </c>
      <c r="G494" s="86">
        <f t="shared" si="7"/>
        <v>730</v>
      </c>
      <c r="H494" s="86"/>
      <c r="I494" s="86"/>
      <c r="J494" s="87"/>
    </row>
    <row r="495" s="70" customFormat="1" customHeight="1" spans="1:10">
      <c r="A495" s="82">
        <v>490</v>
      </c>
      <c r="B495" s="91" t="s">
        <v>757</v>
      </c>
      <c r="C495" s="85" t="s">
        <v>264</v>
      </c>
      <c r="D495" s="84" t="s">
        <v>290</v>
      </c>
      <c r="E495" s="438" t="s">
        <v>291</v>
      </c>
      <c r="F495" s="86">
        <v>720</v>
      </c>
      <c r="G495" s="86">
        <f t="shared" si="7"/>
        <v>720</v>
      </c>
      <c r="H495" s="86"/>
      <c r="I495" s="86"/>
      <c r="J495" s="87"/>
    </row>
    <row r="496" customHeight="1" spans="1:10">
      <c r="A496" s="82">
        <v>491</v>
      </c>
      <c r="B496" s="91" t="s">
        <v>758</v>
      </c>
      <c r="C496" s="85" t="s">
        <v>264</v>
      </c>
      <c r="D496" s="84" t="s">
        <v>290</v>
      </c>
      <c r="E496" s="438" t="s">
        <v>291</v>
      </c>
      <c r="F496" s="86">
        <v>720</v>
      </c>
      <c r="G496" s="86">
        <f t="shared" si="7"/>
        <v>720</v>
      </c>
      <c r="H496" s="86"/>
      <c r="I496" s="86"/>
      <c r="J496" s="87"/>
    </row>
    <row r="497" customHeight="1" spans="1:10">
      <c r="A497" s="82">
        <v>492</v>
      </c>
      <c r="B497" s="91" t="s">
        <v>759</v>
      </c>
      <c r="C497" s="85" t="s">
        <v>264</v>
      </c>
      <c r="D497" s="84" t="s">
        <v>290</v>
      </c>
      <c r="E497" s="438" t="s">
        <v>291</v>
      </c>
      <c r="F497" s="86">
        <v>716</v>
      </c>
      <c r="G497" s="86">
        <f t="shared" si="7"/>
        <v>716</v>
      </c>
      <c r="H497" s="86"/>
      <c r="I497" s="86"/>
      <c r="J497" s="87"/>
    </row>
    <row r="498" customHeight="1" spans="1:10">
      <c r="A498" s="82">
        <v>493</v>
      </c>
      <c r="B498" s="91" t="s">
        <v>760</v>
      </c>
      <c r="C498" s="85" t="s">
        <v>264</v>
      </c>
      <c r="D498" s="84" t="s">
        <v>290</v>
      </c>
      <c r="E498" s="438" t="s">
        <v>291</v>
      </c>
      <c r="F498" s="86">
        <v>710</v>
      </c>
      <c r="G498" s="86">
        <f t="shared" si="7"/>
        <v>710</v>
      </c>
      <c r="H498" s="86"/>
      <c r="I498" s="86"/>
      <c r="J498" s="87"/>
    </row>
    <row r="499" customHeight="1" spans="1:10">
      <c r="A499" s="82">
        <v>494</v>
      </c>
      <c r="B499" s="91" t="s">
        <v>761</v>
      </c>
      <c r="C499" s="85" t="s">
        <v>264</v>
      </c>
      <c r="D499" s="84" t="s">
        <v>290</v>
      </c>
      <c r="E499" s="438" t="s">
        <v>291</v>
      </c>
      <c r="F499" s="86">
        <v>698.4</v>
      </c>
      <c r="G499" s="86">
        <f t="shared" si="7"/>
        <v>698.4</v>
      </c>
      <c r="H499" s="86"/>
      <c r="I499" s="86"/>
      <c r="J499" s="87"/>
    </row>
    <row r="500" s="70" customFormat="1" customHeight="1" spans="1:10">
      <c r="A500" s="82">
        <v>495</v>
      </c>
      <c r="B500" s="91" t="s">
        <v>762</v>
      </c>
      <c r="C500" s="85" t="s">
        <v>264</v>
      </c>
      <c r="D500" s="84" t="s">
        <v>290</v>
      </c>
      <c r="E500" s="438" t="s">
        <v>291</v>
      </c>
      <c r="F500" s="86">
        <v>696</v>
      </c>
      <c r="G500" s="86">
        <f t="shared" si="7"/>
        <v>696</v>
      </c>
      <c r="H500" s="86"/>
      <c r="I500" s="86"/>
      <c r="J500" s="87"/>
    </row>
    <row r="501" customHeight="1" spans="1:10">
      <c r="A501" s="82">
        <v>496</v>
      </c>
      <c r="B501" s="91" t="s">
        <v>763</v>
      </c>
      <c r="C501" s="85" t="s">
        <v>264</v>
      </c>
      <c r="D501" s="84" t="s">
        <v>290</v>
      </c>
      <c r="E501" s="438" t="s">
        <v>291</v>
      </c>
      <c r="F501" s="86">
        <v>696</v>
      </c>
      <c r="G501" s="86">
        <f t="shared" si="7"/>
        <v>696</v>
      </c>
      <c r="H501" s="86"/>
      <c r="I501" s="86"/>
      <c r="J501" s="87"/>
    </row>
    <row r="502" s="70" customFormat="1" customHeight="1" spans="1:10">
      <c r="A502" s="82">
        <v>497</v>
      </c>
      <c r="B502" s="91" t="s">
        <v>764</v>
      </c>
      <c r="C502" s="85" t="s">
        <v>264</v>
      </c>
      <c r="D502" s="84" t="s">
        <v>290</v>
      </c>
      <c r="E502" s="438" t="s">
        <v>291</v>
      </c>
      <c r="F502" s="86">
        <v>696</v>
      </c>
      <c r="G502" s="86">
        <f t="shared" si="7"/>
        <v>696</v>
      </c>
      <c r="H502" s="86"/>
      <c r="I502" s="86"/>
      <c r="J502" s="87"/>
    </row>
    <row r="503" customHeight="1" spans="1:10">
      <c r="A503" s="82">
        <v>498</v>
      </c>
      <c r="B503" s="91" t="s">
        <v>765</v>
      </c>
      <c r="C503" s="85" t="s">
        <v>264</v>
      </c>
      <c r="D503" s="84" t="s">
        <v>290</v>
      </c>
      <c r="E503" s="438" t="s">
        <v>291</v>
      </c>
      <c r="F503" s="86">
        <v>696</v>
      </c>
      <c r="G503" s="86">
        <f t="shared" si="7"/>
        <v>696</v>
      </c>
      <c r="H503" s="86"/>
      <c r="I503" s="86"/>
      <c r="J503" s="87"/>
    </row>
    <row r="504" customHeight="1" spans="1:10">
      <c r="A504" s="82">
        <v>499</v>
      </c>
      <c r="B504" s="91" t="s">
        <v>766</v>
      </c>
      <c r="C504" s="85" t="s">
        <v>264</v>
      </c>
      <c r="D504" s="84" t="s">
        <v>290</v>
      </c>
      <c r="E504" s="438" t="s">
        <v>291</v>
      </c>
      <c r="F504" s="86">
        <v>696</v>
      </c>
      <c r="G504" s="86">
        <f t="shared" si="7"/>
        <v>696</v>
      </c>
      <c r="H504" s="86"/>
      <c r="I504" s="86"/>
      <c r="J504" s="87"/>
    </row>
    <row r="505" customHeight="1" spans="1:10">
      <c r="A505" s="82">
        <v>500</v>
      </c>
      <c r="B505" s="91" t="s">
        <v>767</v>
      </c>
      <c r="C505" s="85" t="s">
        <v>264</v>
      </c>
      <c r="D505" s="84" t="s">
        <v>290</v>
      </c>
      <c r="E505" s="438" t="s">
        <v>291</v>
      </c>
      <c r="F505" s="86">
        <v>696</v>
      </c>
      <c r="G505" s="86">
        <f t="shared" si="7"/>
        <v>696</v>
      </c>
      <c r="H505" s="86"/>
      <c r="I505" s="86"/>
      <c r="J505" s="87"/>
    </row>
    <row r="506" customHeight="1" spans="1:10">
      <c r="A506" s="82">
        <v>501</v>
      </c>
      <c r="B506" s="91" t="s">
        <v>768</v>
      </c>
      <c r="C506" s="85" t="s">
        <v>264</v>
      </c>
      <c r="D506" s="84" t="s">
        <v>290</v>
      </c>
      <c r="E506" s="438" t="s">
        <v>291</v>
      </c>
      <c r="F506" s="86">
        <v>696</v>
      </c>
      <c r="G506" s="86">
        <f t="shared" si="7"/>
        <v>696</v>
      </c>
      <c r="H506" s="86"/>
      <c r="I506" s="86"/>
      <c r="J506" s="87"/>
    </row>
    <row r="507" customHeight="1" spans="1:10">
      <c r="A507" s="82">
        <v>502</v>
      </c>
      <c r="B507" s="91" t="s">
        <v>769</v>
      </c>
      <c r="C507" s="85" t="s">
        <v>264</v>
      </c>
      <c r="D507" s="84" t="s">
        <v>290</v>
      </c>
      <c r="E507" s="438" t="s">
        <v>291</v>
      </c>
      <c r="F507" s="86">
        <v>696</v>
      </c>
      <c r="G507" s="86">
        <f t="shared" si="7"/>
        <v>696</v>
      </c>
      <c r="H507" s="86"/>
      <c r="I507" s="86"/>
      <c r="J507" s="87"/>
    </row>
    <row r="508" s="70" customFormat="1" customHeight="1" spans="1:10">
      <c r="A508" s="82">
        <v>503</v>
      </c>
      <c r="B508" s="91" t="s">
        <v>770</v>
      </c>
      <c r="C508" s="85" t="s">
        <v>264</v>
      </c>
      <c r="D508" s="84" t="s">
        <v>290</v>
      </c>
      <c r="E508" s="438" t="s">
        <v>291</v>
      </c>
      <c r="F508" s="86">
        <v>696</v>
      </c>
      <c r="G508" s="86">
        <f t="shared" si="7"/>
        <v>696</v>
      </c>
      <c r="H508" s="86"/>
      <c r="I508" s="86"/>
      <c r="J508" s="87"/>
    </row>
    <row r="509" customHeight="1" spans="1:10">
      <c r="A509" s="82">
        <v>504</v>
      </c>
      <c r="B509" s="91" t="s">
        <v>771</v>
      </c>
      <c r="C509" s="85" t="s">
        <v>264</v>
      </c>
      <c r="D509" s="84" t="s">
        <v>290</v>
      </c>
      <c r="E509" s="438" t="s">
        <v>291</v>
      </c>
      <c r="F509" s="86">
        <v>696</v>
      </c>
      <c r="G509" s="86">
        <f t="shared" si="7"/>
        <v>696</v>
      </c>
      <c r="H509" s="86"/>
      <c r="I509" s="86"/>
      <c r="J509" s="87"/>
    </row>
    <row r="510" customHeight="1" spans="1:10">
      <c r="A510" s="82">
        <v>505</v>
      </c>
      <c r="B510" s="91" t="s">
        <v>772</v>
      </c>
      <c r="C510" s="85" t="s">
        <v>264</v>
      </c>
      <c r="D510" s="84" t="s">
        <v>290</v>
      </c>
      <c r="E510" s="438" t="s">
        <v>291</v>
      </c>
      <c r="F510" s="86">
        <v>696</v>
      </c>
      <c r="G510" s="86">
        <f t="shared" si="7"/>
        <v>696</v>
      </c>
      <c r="H510" s="86"/>
      <c r="I510" s="86"/>
      <c r="J510" s="87"/>
    </row>
    <row r="511" customHeight="1" spans="1:10">
      <c r="A511" s="82">
        <v>506</v>
      </c>
      <c r="B511" s="91" t="s">
        <v>773</v>
      </c>
      <c r="C511" s="85" t="s">
        <v>264</v>
      </c>
      <c r="D511" s="84" t="s">
        <v>290</v>
      </c>
      <c r="E511" s="438" t="s">
        <v>291</v>
      </c>
      <c r="F511" s="86">
        <v>696</v>
      </c>
      <c r="G511" s="86">
        <f t="shared" si="7"/>
        <v>696</v>
      </c>
      <c r="H511" s="86"/>
      <c r="I511" s="86"/>
      <c r="J511" s="87"/>
    </row>
    <row r="512" customHeight="1" spans="1:10">
      <c r="A512" s="82">
        <v>507</v>
      </c>
      <c r="B512" s="91" t="s">
        <v>774</v>
      </c>
      <c r="C512" s="85" t="s">
        <v>264</v>
      </c>
      <c r="D512" s="84" t="s">
        <v>290</v>
      </c>
      <c r="E512" s="438" t="s">
        <v>291</v>
      </c>
      <c r="F512" s="86">
        <v>696</v>
      </c>
      <c r="G512" s="86">
        <f t="shared" si="7"/>
        <v>696</v>
      </c>
      <c r="H512" s="86"/>
      <c r="I512" s="86"/>
      <c r="J512" s="87"/>
    </row>
    <row r="513" customHeight="1" spans="1:10">
      <c r="A513" s="82">
        <v>508</v>
      </c>
      <c r="B513" s="91" t="s">
        <v>775</v>
      </c>
      <c r="C513" s="85" t="s">
        <v>264</v>
      </c>
      <c r="D513" s="84" t="s">
        <v>290</v>
      </c>
      <c r="E513" s="438" t="s">
        <v>291</v>
      </c>
      <c r="F513" s="86">
        <v>696</v>
      </c>
      <c r="G513" s="86">
        <f t="shared" si="7"/>
        <v>696</v>
      </c>
      <c r="H513" s="86"/>
      <c r="I513" s="86"/>
      <c r="J513" s="87"/>
    </row>
    <row r="514" customHeight="1" spans="1:10">
      <c r="A514" s="82">
        <v>509</v>
      </c>
      <c r="B514" s="91" t="s">
        <v>776</v>
      </c>
      <c r="C514" s="85" t="s">
        <v>264</v>
      </c>
      <c r="D514" s="84" t="s">
        <v>290</v>
      </c>
      <c r="E514" s="438" t="s">
        <v>291</v>
      </c>
      <c r="F514" s="86">
        <v>696</v>
      </c>
      <c r="G514" s="86">
        <f t="shared" si="7"/>
        <v>696</v>
      </c>
      <c r="H514" s="86"/>
      <c r="I514" s="86"/>
      <c r="J514" s="87"/>
    </row>
    <row r="515" customHeight="1" spans="1:10">
      <c r="A515" s="82">
        <v>510</v>
      </c>
      <c r="B515" s="91" t="s">
        <v>777</v>
      </c>
      <c r="C515" s="85" t="s">
        <v>264</v>
      </c>
      <c r="D515" s="84" t="s">
        <v>290</v>
      </c>
      <c r="E515" s="438" t="s">
        <v>291</v>
      </c>
      <c r="F515" s="86">
        <v>696</v>
      </c>
      <c r="G515" s="86">
        <f t="shared" si="7"/>
        <v>696</v>
      </c>
      <c r="H515" s="86"/>
      <c r="I515" s="86"/>
      <c r="J515" s="87"/>
    </row>
    <row r="516" customHeight="1" spans="1:10">
      <c r="A516" s="82">
        <v>511</v>
      </c>
      <c r="B516" s="91" t="s">
        <v>778</v>
      </c>
      <c r="C516" s="85" t="s">
        <v>264</v>
      </c>
      <c r="D516" s="84" t="s">
        <v>290</v>
      </c>
      <c r="E516" s="438" t="s">
        <v>291</v>
      </c>
      <c r="F516" s="86">
        <v>696</v>
      </c>
      <c r="G516" s="86">
        <f t="shared" si="7"/>
        <v>696</v>
      </c>
      <c r="H516" s="86"/>
      <c r="I516" s="86"/>
      <c r="J516" s="87"/>
    </row>
    <row r="517" customHeight="1" spans="1:10">
      <c r="A517" s="82">
        <v>512</v>
      </c>
      <c r="B517" s="91" t="s">
        <v>779</v>
      </c>
      <c r="C517" s="85" t="s">
        <v>264</v>
      </c>
      <c r="D517" s="84" t="s">
        <v>290</v>
      </c>
      <c r="E517" s="438" t="s">
        <v>291</v>
      </c>
      <c r="F517" s="86">
        <v>696</v>
      </c>
      <c r="G517" s="86">
        <f t="shared" si="7"/>
        <v>696</v>
      </c>
      <c r="H517" s="86"/>
      <c r="I517" s="86"/>
      <c r="J517" s="87"/>
    </row>
    <row r="518" s="70" customFormat="1" customHeight="1" spans="1:10">
      <c r="A518" s="82">
        <v>513</v>
      </c>
      <c r="B518" s="91" t="s">
        <v>780</v>
      </c>
      <c r="C518" s="85" t="s">
        <v>264</v>
      </c>
      <c r="D518" s="84" t="s">
        <v>290</v>
      </c>
      <c r="E518" s="438" t="s">
        <v>291</v>
      </c>
      <c r="F518" s="86">
        <v>696</v>
      </c>
      <c r="G518" s="86">
        <f t="shared" si="7"/>
        <v>696</v>
      </c>
      <c r="H518" s="86"/>
      <c r="I518" s="86"/>
      <c r="J518" s="87"/>
    </row>
    <row r="519" customHeight="1" spans="1:10">
      <c r="A519" s="82">
        <v>514</v>
      </c>
      <c r="B519" s="91" t="s">
        <v>781</v>
      </c>
      <c r="C519" s="85" t="s">
        <v>264</v>
      </c>
      <c r="D519" s="84" t="s">
        <v>290</v>
      </c>
      <c r="E519" s="438" t="s">
        <v>291</v>
      </c>
      <c r="F519" s="86">
        <v>696</v>
      </c>
      <c r="G519" s="86">
        <f t="shared" ref="G519:G582" si="8">F519</f>
        <v>696</v>
      </c>
      <c r="H519" s="86"/>
      <c r="I519" s="86"/>
      <c r="J519" s="87"/>
    </row>
    <row r="520" customHeight="1" spans="1:10">
      <c r="A520" s="82">
        <v>515</v>
      </c>
      <c r="B520" s="91" t="s">
        <v>782</v>
      </c>
      <c r="C520" s="85" t="s">
        <v>264</v>
      </c>
      <c r="D520" s="84" t="s">
        <v>290</v>
      </c>
      <c r="E520" s="438" t="s">
        <v>291</v>
      </c>
      <c r="F520" s="86">
        <v>696</v>
      </c>
      <c r="G520" s="86">
        <f t="shared" si="8"/>
        <v>696</v>
      </c>
      <c r="H520" s="86"/>
      <c r="I520" s="86"/>
      <c r="J520" s="87"/>
    </row>
    <row r="521" customHeight="1" spans="1:10">
      <c r="A521" s="82">
        <v>516</v>
      </c>
      <c r="B521" s="91" t="s">
        <v>783</v>
      </c>
      <c r="C521" s="85" t="s">
        <v>264</v>
      </c>
      <c r="D521" s="84" t="s">
        <v>290</v>
      </c>
      <c r="E521" s="438" t="s">
        <v>291</v>
      </c>
      <c r="F521" s="86">
        <v>696</v>
      </c>
      <c r="G521" s="86">
        <f t="shared" si="8"/>
        <v>696</v>
      </c>
      <c r="H521" s="86"/>
      <c r="I521" s="86"/>
      <c r="J521" s="87"/>
    </row>
    <row r="522" customHeight="1" spans="1:10">
      <c r="A522" s="82">
        <v>517</v>
      </c>
      <c r="B522" s="91" t="s">
        <v>784</v>
      </c>
      <c r="C522" s="85" t="s">
        <v>264</v>
      </c>
      <c r="D522" s="84" t="s">
        <v>290</v>
      </c>
      <c r="E522" s="438" t="s">
        <v>291</v>
      </c>
      <c r="F522" s="86">
        <v>696</v>
      </c>
      <c r="G522" s="86">
        <f t="shared" si="8"/>
        <v>696</v>
      </c>
      <c r="H522" s="86"/>
      <c r="I522" s="86"/>
      <c r="J522" s="87"/>
    </row>
    <row r="523" customHeight="1" spans="1:10">
      <c r="A523" s="82">
        <v>518</v>
      </c>
      <c r="B523" s="91" t="s">
        <v>785</v>
      </c>
      <c r="C523" s="85" t="s">
        <v>264</v>
      </c>
      <c r="D523" s="84" t="s">
        <v>290</v>
      </c>
      <c r="E523" s="438" t="s">
        <v>291</v>
      </c>
      <c r="F523" s="86">
        <v>696</v>
      </c>
      <c r="G523" s="86">
        <f t="shared" si="8"/>
        <v>696</v>
      </c>
      <c r="H523" s="86"/>
      <c r="I523" s="86"/>
      <c r="J523" s="87"/>
    </row>
    <row r="524" customHeight="1" spans="1:10">
      <c r="A524" s="82">
        <v>519</v>
      </c>
      <c r="B524" s="91" t="s">
        <v>786</v>
      </c>
      <c r="C524" s="85" t="s">
        <v>264</v>
      </c>
      <c r="D524" s="84" t="s">
        <v>290</v>
      </c>
      <c r="E524" s="438" t="s">
        <v>291</v>
      </c>
      <c r="F524" s="86">
        <v>696</v>
      </c>
      <c r="G524" s="86">
        <f t="shared" si="8"/>
        <v>696</v>
      </c>
      <c r="H524" s="86"/>
      <c r="I524" s="86"/>
      <c r="J524" s="87"/>
    </row>
    <row r="525" customHeight="1" spans="1:10">
      <c r="A525" s="82">
        <v>520</v>
      </c>
      <c r="B525" s="91" t="s">
        <v>787</v>
      </c>
      <c r="C525" s="85" t="s">
        <v>264</v>
      </c>
      <c r="D525" s="84" t="s">
        <v>290</v>
      </c>
      <c r="E525" s="438" t="s">
        <v>291</v>
      </c>
      <c r="F525" s="86">
        <v>696</v>
      </c>
      <c r="G525" s="86">
        <f t="shared" si="8"/>
        <v>696</v>
      </c>
      <c r="H525" s="86"/>
      <c r="I525" s="86"/>
      <c r="J525" s="87"/>
    </row>
    <row r="526" s="70" customFormat="1" customHeight="1" spans="1:10">
      <c r="A526" s="82">
        <v>521</v>
      </c>
      <c r="B526" s="91" t="s">
        <v>788</v>
      </c>
      <c r="C526" s="85" t="s">
        <v>264</v>
      </c>
      <c r="D526" s="84" t="s">
        <v>290</v>
      </c>
      <c r="E526" s="438" t="s">
        <v>291</v>
      </c>
      <c r="F526" s="86">
        <v>696</v>
      </c>
      <c r="G526" s="86">
        <f t="shared" si="8"/>
        <v>696</v>
      </c>
      <c r="H526" s="86"/>
      <c r="I526" s="86"/>
      <c r="J526" s="87"/>
    </row>
    <row r="527" customHeight="1" spans="1:10">
      <c r="A527" s="82">
        <v>522</v>
      </c>
      <c r="B527" s="91" t="s">
        <v>789</v>
      </c>
      <c r="C527" s="85" t="s">
        <v>264</v>
      </c>
      <c r="D527" s="84" t="s">
        <v>290</v>
      </c>
      <c r="E527" s="438" t="s">
        <v>291</v>
      </c>
      <c r="F527" s="86">
        <v>672</v>
      </c>
      <c r="G527" s="86">
        <f t="shared" si="8"/>
        <v>672</v>
      </c>
      <c r="H527" s="86"/>
      <c r="I527" s="86"/>
      <c r="J527" s="87"/>
    </row>
    <row r="528" customHeight="1" spans="1:10">
      <c r="A528" s="82">
        <v>523</v>
      </c>
      <c r="B528" s="91" t="s">
        <v>790</v>
      </c>
      <c r="C528" s="85" t="s">
        <v>264</v>
      </c>
      <c r="D528" s="84" t="s">
        <v>290</v>
      </c>
      <c r="E528" s="438" t="s">
        <v>291</v>
      </c>
      <c r="F528" s="86">
        <v>660</v>
      </c>
      <c r="G528" s="86">
        <f t="shared" si="8"/>
        <v>660</v>
      </c>
      <c r="H528" s="86"/>
      <c r="I528" s="86"/>
      <c r="J528" s="87"/>
    </row>
    <row r="529" customHeight="1" spans="1:10">
      <c r="A529" s="82">
        <v>524</v>
      </c>
      <c r="B529" s="91" t="s">
        <v>791</v>
      </c>
      <c r="C529" s="85" t="s">
        <v>264</v>
      </c>
      <c r="D529" s="84" t="s">
        <v>290</v>
      </c>
      <c r="E529" s="438" t="s">
        <v>291</v>
      </c>
      <c r="F529" s="86">
        <v>660</v>
      </c>
      <c r="G529" s="86">
        <f t="shared" si="8"/>
        <v>660</v>
      </c>
      <c r="H529" s="86"/>
      <c r="I529" s="86"/>
      <c r="J529" s="87"/>
    </row>
    <row r="530" s="70" customFormat="1" customHeight="1" spans="1:10">
      <c r="A530" s="82">
        <v>525</v>
      </c>
      <c r="B530" s="91" t="s">
        <v>792</v>
      </c>
      <c r="C530" s="85" t="s">
        <v>264</v>
      </c>
      <c r="D530" s="84" t="s">
        <v>290</v>
      </c>
      <c r="E530" s="438" t="s">
        <v>291</v>
      </c>
      <c r="F530" s="86">
        <v>659.98</v>
      </c>
      <c r="G530" s="86">
        <f t="shared" si="8"/>
        <v>659.98</v>
      </c>
      <c r="H530" s="86"/>
      <c r="I530" s="86"/>
      <c r="J530" s="87"/>
    </row>
    <row r="531" s="70" customFormat="1" customHeight="1" spans="1:10">
      <c r="A531" s="82">
        <v>526</v>
      </c>
      <c r="B531" s="91" t="s">
        <v>793</v>
      </c>
      <c r="C531" s="85" t="s">
        <v>264</v>
      </c>
      <c r="D531" s="84" t="s">
        <v>290</v>
      </c>
      <c r="E531" s="438" t="s">
        <v>291</v>
      </c>
      <c r="F531" s="86">
        <v>624</v>
      </c>
      <c r="G531" s="86">
        <f t="shared" si="8"/>
        <v>624</v>
      </c>
      <c r="H531" s="86"/>
      <c r="I531" s="86"/>
      <c r="J531" s="87"/>
    </row>
    <row r="532" customHeight="1" spans="1:10">
      <c r="A532" s="82">
        <v>527</v>
      </c>
      <c r="B532" s="91" t="s">
        <v>794</v>
      </c>
      <c r="C532" s="85" t="s">
        <v>264</v>
      </c>
      <c r="D532" s="84" t="s">
        <v>290</v>
      </c>
      <c r="E532" s="438" t="s">
        <v>291</v>
      </c>
      <c r="F532" s="86">
        <v>619.89</v>
      </c>
      <c r="G532" s="86">
        <f t="shared" si="8"/>
        <v>619.89</v>
      </c>
      <c r="H532" s="86"/>
      <c r="I532" s="86"/>
      <c r="J532" s="87"/>
    </row>
    <row r="533" customHeight="1" spans="1:10">
      <c r="A533" s="82">
        <v>528</v>
      </c>
      <c r="B533" s="91" t="s">
        <v>795</v>
      </c>
      <c r="C533" s="85" t="s">
        <v>264</v>
      </c>
      <c r="D533" s="84" t="s">
        <v>290</v>
      </c>
      <c r="E533" s="438" t="s">
        <v>291</v>
      </c>
      <c r="F533" s="86">
        <v>612</v>
      </c>
      <c r="G533" s="86">
        <f t="shared" si="8"/>
        <v>612</v>
      </c>
      <c r="H533" s="86"/>
      <c r="I533" s="86"/>
      <c r="J533" s="87"/>
    </row>
    <row r="534" customHeight="1" spans="1:10">
      <c r="A534" s="82">
        <v>529</v>
      </c>
      <c r="B534" s="91" t="s">
        <v>796</v>
      </c>
      <c r="C534" s="85" t="s">
        <v>264</v>
      </c>
      <c r="D534" s="84" t="s">
        <v>290</v>
      </c>
      <c r="E534" s="438" t="s">
        <v>291</v>
      </c>
      <c r="F534" s="86">
        <v>600</v>
      </c>
      <c r="G534" s="86">
        <f t="shared" si="8"/>
        <v>600</v>
      </c>
      <c r="H534" s="86"/>
      <c r="I534" s="86"/>
      <c r="J534" s="87"/>
    </row>
    <row r="535" s="70" customFormat="1" customHeight="1" spans="1:10">
      <c r="A535" s="82">
        <v>530</v>
      </c>
      <c r="B535" s="91" t="s">
        <v>797</v>
      </c>
      <c r="C535" s="85" t="s">
        <v>264</v>
      </c>
      <c r="D535" s="84" t="s">
        <v>290</v>
      </c>
      <c r="E535" s="438" t="s">
        <v>291</v>
      </c>
      <c r="F535" s="86">
        <v>600</v>
      </c>
      <c r="G535" s="86">
        <f t="shared" si="8"/>
        <v>600</v>
      </c>
      <c r="H535" s="86"/>
      <c r="I535" s="86"/>
      <c r="J535" s="87"/>
    </row>
    <row r="536" customHeight="1" spans="1:10">
      <c r="A536" s="82">
        <v>531</v>
      </c>
      <c r="B536" s="91" t="s">
        <v>798</v>
      </c>
      <c r="C536" s="85" t="s">
        <v>264</v>
      </c>
      <c r="D536" s="84" t="s">
        <v>290</v>
      </c>
      <c r="E536" s="438" t="s">
        <v>291</v>
      </c>
      <c r="F536" s="86">
        <v>588</v>
      </c>
      <c r="G536" s="86">
        <f t="shared" si="8"/>
        <v>588</v>
      </c>
      <c r="H536" s="86"/>
      <c r="I536" s="86"/>
      <c r="J536" s="87"/>
    </row>
    <row r="537" s="70" customFormat="1" customHeight="1" spans="1:10">
      <c r="A537" s="82">
        <v>532</v>
      </c>
      <c r="B537" s="91" t="s">
        <v>799</v>
      </c>
      <c r="C537" s="85" t="s">
        <v>264</v>
      </c>
      <c r="D537" s="84" t="s">
        <v>290</v>
      </c>
      <c r="E537" s="438" t="s">
        <v>291</v>
      </c>
      <c r="F537" s="86">
        <v>588</v>
      </c>
      <c r="G537" s="86">
        <f t="shared" si="8"/>
        <v>588</v>
      </c>
      <c r="H537" s="86"/>
      <c r="I537" s="86"/>
      <c r="J537" s="87"/>
    </row>
    <row r="538" customHeight="1" spans="1:10">
      <c r="A538" s="82">
        <v>533</v>
      </c>
      <c r="B538" s="91" t="s">
        <v>800</v>
      </c>
      <c r="C538" s="85" t="s">
        <v>264</v>
      </c>
      <c r="D538" s="84" t="s">
        <v>290</v>
      </c>
      <c r="E538" s="438" t="s">
        <v>291</v>
      </c>
      <c r="F538" s="86">
        <v>578.46</v>
      </c>
      <c r="G538" s="86">
        <f t="shared" si="8"/>
        <v>578.46</v>
      </c>
      <c r="H538" s="86"/>
      <c r="I538" s="86"/>
      <c r="J538" s="87"/>
    </row>
    <row r="539" customHeight="1" spans="1:10">
      <c r="A539" s="82">
        <v>534</v>
      </c>
      <c r="B539" s="91" t="s">
        <v>801</v>
      </c>
      <c r="C539" s="85" t="s">
        <v>264</v>
      </c>
      <c r="D539" s="84" t="s">
        <v>290</v>
      </c>
      <c r="E539" s="438" t="s">
        <v>291</v>
      </c>
      <c r="F539" s="86">
        <v>575</v>
      </c>
      <c r="G539" s="86">
        <f t="shared" si="8"/>
        <v>575</v>
      </c>
      <c r="H539" s="86"/>
      <c r="I539" s="86"/>
      <c r="J539" s="87"/>
    </row>
    <row r="540" customHeight="1" spans="1:10">
      <c r="A540" s="82">
        <v>535</v>
      </c>
      <c r="B540" s="91" t="s">
        <v>802</v>
      </c>
      <c r="C540" s="85" t="s">
        <v>264</v>
      </c>
      <c r="D540" s="84" t="s">
        <v>290</v>
      </c>
      <c r="E540" s="438" t="s">
        <v>291</v>
      </c>
      <c r="F540" s="86">
        <v>573</v>
      </c>
      <c r="G540" s="86">
        <f t="shared" si="8"/>
        <v>573</v>
      </c>
      <c r="H540" s="86"/>
      <c r="I540" s="86"/>
      <c r="J540" s="87"/>
    </row>
    <row r="541" customHeight="1" spans="1:10">
      <c r="A541" s="82">
        <v>536</v>
      </c>
      <c r="B541" s="91" t="s">
        <v>803</v>
      </c>
      <c r="C541" s="85" t="s">
        <v>264</v>
      </c>
      <c r="D541" s="84" t="s">
        <v>290</v>
      </c>
      <c r="E541" s="438" t="s">
        <v>291</v>
      </c>
      <c r="F541" s="86">
        <v>570</v>
      </c>
      <c r="G541" s="86">
        <f t="shared" si="8"/>
        <v>570</v>
      </c>
      <c r="H541" s="86"/>
      <c r="I541" s="86"/>
      <c r="J541" s="87"/>
    </row>
    <row r="542" customHeight="1" spans="1:10">
      <c r="A542" s="82">
        <v>537</v>
      </c>
      <c r="B542" s="91" t="s">
        <v>804</v>
      </c>
      <c r="C542" s="85" t="s">
        <v>264</v>
      </c>
      <c r="D542" s="84" t="s">
        <v>290</v>
      </c>
      <c r="E542" s="438" t="s">
        <v>291</v>
      </c>
      <c r="F542" s="86">
        <v>560</v>
      </c>
      <c r="G542" s="86">
        <f t="shared" si="8"/>
        <v>560</v>
      </c>
      <c r="H542" s="86"/>
      <c r="I542" s="86"/>
      <c r="J542" s="87"/>
    </row>
    <row r="543" customHeight="1" spans="1:10">
      <c r="A543" s="82">
        <v>538</v>
      </c>
      <c r="B543" s="91" t="s">
        <v>805</v>
      </c>
      <c r="C543" s="85" t="s">
        <v>264</v>
      </c>
      <c r="D543" s="84" t="s">
        <v>290</v>
      </c>
      <c r="E543" s="438" t="s">
        <v>291</v>
      </c>
      <c r="F543" s="86">
        <v>555</v>
      </c>
      <c r="G543" s="86">
        <f t="shared" si="8"/>
        <v>555</v>
      </c>
      <c r="H543" s="86"/>
      <c r="I543" s="86"/>
      <c r="J543" s="87"/>
    </row>
    <row r="544" customHeight="1" spans="1:10">
      <c r="A544" s="82">
        <v>539</v>
      </c>
      <c r="B544" s="91" t="s">
        <v>806</v>
      </c>
      <c r="C544" s="85" t="s">
        <v>264</v>
      </c>
      <c r="D544" s="84" t="s">
        <v>290</v>
      </c>
      <c r="E544" s="438" t="s">
        <v>291</v>
      </c>
      <c r="F544" s="86">
        <v>530.21</v>
      </c>
      <c r="G544" s="86">
        <f t="shared" si="8"/>
        <v>530.21</v>
      </c>
      <c r="H544" s="86"/>
      <c r="I544" s="86"/>
      <c r="J544" s="87"/>
    </row>
    <row r="545" customHeight="1" spans="1:10">
      <c r="A545" s="82">
        <v>540</v>
      </c>
      <c r="B545" s="91" t="s">
        <v>807</v>
      </c>
      <c r="C545" s="85" t="s">
        <v>264</v>
      </c>
      <c r="D545" s="84" t="s">
        <v>290</v>
      </c>
      <c r="E545" s="438" t="s">
        <v>291</v>
      </c>
      <c r="F545" s="86">
        <v>529.72</v>
      </c>
      <c r="G545" s="86">
        <f t="shared" si="8"/>
        <v>529.72</v>
      </c>
      <c r="H545" s="86"/>
      <c r="I545" s="86"/>
      <c r="J545" s="87"/>
    </row>
    <row r="546" customHeight="1" spans="1:10">
      <c r="A546" s="82">
        <v>541</v>
      </c>
      <c r="B546" s="91" t="s">
        <v>808</v>
      </c>
      <c r="C546" s="85" t="s">
        <v>264</v>
      </c>
      <c r="D546" s="84" t="s">
        <v>290</v>
      </c>
      <c r="E546" s="438" t="s">
        <v>291</v>
      </c>
      <c r="F546" s="86">
        <v>510</v>
      </c>
      <c r="G546" s="86">
        <f t="shared" si="8"/>
        <v>510</v>
      </c>
      <c r="H546" s="86"/>
      <c r="I546" s="86"/>
      <c r="J546" s="87"/>
    </row>
    <row r="547" customHeight="1" spans="1:10">
      <c r="A547" s="82">
        <v>542</v>
      </c>
      <c r="B547" s="91" t="s">
        <v>809</v>
      </c>
      <c r="C547" s="85" t="s">
        <v>264</v>
      </c>
      <c r="D547" s="84" t="s">
        <v>290</v>
      </c>
      <c r="E547" s="438" t="s">
        <v>291</v>
      </c>
      <c r="F547" s="86">
        <v>508</v>
      </c>
      <c r="G547" s="86">
        <f t="shared" si="8"/>
        <v>508</v>
      </c>
      <c r="H547" s="86"/>
      <c r="I547" s="86"/>
      <c r="J547" s="87"/>
    </row>
    <row r="548" customHeight="1" spans="1:10">
      <c r="A548" s="82">
        <v>543</v>
      </c>
      <c r="B548" s="91" t="s">
        <v>810</v>
      </c>
      <c r="C548" s="85" t="s">
        <v>264</v>
      </c>
      <c r="D548" s="84" t="s">
        <v>290</v>
      </c>
      <c r="E548" s="438" t="s">
        <v>291</v>
      </c>
      <c r="F548" s="86">
        <v>504</v>
      </c>
      <c r="G548" s="86">
        <f t="shared" si="8"/>
        <v>504</v>
      </c>
      <c r="H548" s="86"/>
      <c r="I548" s="86"/>
      <c r="J548" s="87"/>
    </row>
    <row r="549" customHeight="1" spans="1:10">
      <c r="A549" s="82">
        <v>544</v>
      </c>
      <c r="B549" s="91" t="s">
        <v>811</v>
      </c>
      <c r="C549" s="85" t="s">
        <v>264</v>
      </c>
      <c r="D549" s="84" t="s">
        <v>290</v>
      </c>
      <c r="E549" s="438" t="s">
        <v>291</v>
      </c>
      <c r="F549" s="86">
        <v>500</v>
      </c>
      <c r="G549" s="86">
        <f t="shared" si="8"/>
        <v>500</v>
      </c>
      <c r="H549" s="86"/>
      <c r="I549" s="86"/>
      <c r="J549" s="87"/>
    </row>
    <row r="550" customHeight="1" spans="1:10">
      <c r="A550" s="82">
        <v>545</v>
      </c>
      <c r="B550" s="91" t="s">
        <v>812</v>
      </c>
      <c r="C550" s="85" t="s">
        <v>264</v>
      </c>
      <c r="D550" s="84" t="s">
        <v>290</v>
      </c>
      <c r="E550" s="438" t="s">
        <v>291</v>
      </c>
      <c r="F550" s="86">
        <v>499.2</v>
      </c>
      <c r="G550" s="86">
        <f t="shared" si="8"/>
        <v>499.2</v>
      </c>
      <c r="H550" s="86"/>
      <c r="I550" s="86"/>
      <c r="J550" s="87"/>
    </row>
    <row r="551" s="70" customFormat="1" customHeight="1" spans="1:10">
      <c r="A551" s="82">
        <v>546</v>
      </c>
      <c r="B551" s="91" t="s">
        <v>813</v>
      </c>
      <c r="C551" s="85" t="s">
        <v>264</v>
      </c>
      <c r="D551" s="84" t="s">
        <v>290</v>
      </c>
      <c r="E551" s="438" t="s">
        <v>291</v>
      </c>
      <c r="F551" s="86">
        <v>480</v>
      </c>
      <c r="G551" s="86">
        <f t="shared" si="8"/>
        <v>480</v>
      </c>
      <c r="H551" s="86"/>
      <c r="I551" s="86"/>
      <c r="J551" s="87"/>
    </row>
    <row r="552" customHeight="1" spans="1:10">
      <c r="A552" s="82">
        <v>547</v>
      </c>
      <c r="B552" s="91" t="s">
        <v>814</v>
      </c>
      <c r="C552" s="85" t="s">
        <v>264</v>
      </c>
      <c r="D552" s="84" t="s">
        <v>290</v>
      </c>
      <c r="E552" s="438" t="s">
        <v>291</v>
      </c>
      <c r="F552" s="86">
        <v>478.4</v>
      </c>
      <c r="G552" s="86">
        <f t="shared" si="8"/>
        <v>478.4</v>
      </c>
      <c r="H552" s="86"/>
      <c r="I552" s="86"/>
      <c r="J552" s="87"/>
    </row>
    <row r="553" customHeight="1" spans="1:10">
      <c r="A553" s="82">
        <v>548</v>
      </c>
      <c r="B553" s="91" t="s">
        <v>815</v>
      </c>
      <c r="C553" s="85" t="s">
        <v>264</v>
      </c>
      <c r="D553" s="84" t="s">
        <v>290</v>
      </c>
      <c r="E553" s="438" t="s">
        <v>291</v>
      </c>
      <c r="F553" s="86">
        <v>467.1</v>
      </c>
      <c r="G553" s="86">
        <f t="shared" si="8"/>
        <v>467.1</v>
      </c>
      <c r="H553" s="86"/>
      <c r="I553" s="86"/>
      <c r="J553" s="87"/>
    </row>
    <row r="554" customHeight="1" spans="1:10">
      <c r="A554" s="82">
        <v>549</v>
      </c>
      <c r="B554" s="91" t="s">
        <v>816</v>
      </c>
      <c r="C554" s="85" t="s">
        <v>264</v>
      </c>
      <c r="D554" s="84" t="s">
        <v>290</v>
      </c>
      <c r="E554" s="438" t="s">
        <v>291</v>
      </c>
      <c r="F554" s="86">
        <v>462.8</v>
      </c>
      <c r="G554" s="86">
        <f t="shared" si="8"/>
        <v>462.8</v>
      </c>
      <c r="H554" s="86"/>
      <c r="I554" s="86"/>
      <c r="J554" s="87"/>
    </row>
    <row r="555" customHeight="1" spans="1:10">
      <c r="A555" s="82">
        <v>550</v>
      </c>
      <c r="B555" s="91" t="s">
        <v>817</v>
      </c>
      <c r="C555" s="85" t="s">
        <v>264</v>
      </c>
      <c r="D555" s="84" t="s">
        <v>290</v>
      </c>
      <c r="E555" s="438" t="s">
        <v>291</v>
      </c>
      <c r="F555" s="86">
        <v>459</v>
      </c>
      <c r="G555" s="86">
        <f t="shared" si="8"/>
        <v>459</v>
      </c>
      <c r="H555" s="86"/>
      <c r="I555" s="86"/>
      <c r="J555" s="87"/>
    </row>
    <row r="556" s="70" customFormat="1" customHeight="1" spans="1:10">
      <c r="A556" s="82">
        <v>551</v>
      </c>
      <c r="B556" s="91" t="s">
        <v>818</v>
      </c>
      <c r="C556" s="85" t="s">
        <v>264</v>
      </c>
      <c r="D556" s="84" t="s">
        <v>290</v>
      </c>
      <c r="E556" s="438" t="s">
        <v>291</v>
      </c>
      <c r="F556" s="86">
        <v>450</v>
      </c>
      <c r="G556" s="86">
        <f t="shared" si="8"/>
        <v>450</v>
      </c>
      <c r="H556" s="86"/>
      <c r="I556" s="86"/>
      <c r="J556" s="87"/>
    </row>
    <row r="557" s="70" customFormat="1" customHeight="1" spans="1:10">
      <c r="A557" s="82">
        <v>552</v>
      </c>
      <c r="B557" s="91" t="s">
        <v>819</v>
      </c>
      <c r="C557" s="85" t="s">
        <v>264</v>
      </c>
      <c r="D557" s="84" t="s">
        <v>290</v>
      </c>
      <c r="E557" s="438" t="s">
        <v>291</v>
      </c>
      <c r="F557" s="86">
        <v>442</v>
      </c>
      <c r="G557" s="86">
        <f t="shared" si="8"/>
        <v>442</v>
      </c>
      <c r="H557" s="86"/>
      <c r="I557" s="86"/>
      <c r="J557" s="87"/>
    </row>
    <row r="558" s="70" customFormat="1" customHeight="1" spans="1:10">
      <c r="A558" s="82">
        <v>553</v>
      </c>
      <c r="B558" s="91" t="s">
        <v>820</v>
      </c>
      <c r="C558" s="85" t="s">
        <v>264</v>
      </c>
      <c r="D558" s="84" t="s">
        <v>290</v>
      </c>
      <c r="E558" s="438" t="s">
        <v>291</v>
      </c>
      <c r="F558" s="86">
        <v>440</v>
      </c>
      <c r="G558" s="86">
        <f t="shared" si="8"/>
        <v>440</v>
      </c>
      <c r="H558" s="86"/>
      <c r="I558" s="86"/>
      <c r="J558" s="87"/>
    </row>
    <row r="559" customHeight="1" spans="1:10">
      <c r="A559" s="82">
        <v>554</v>
      </c>
      <c r="B559" s="91" t="s">
        <v>821</v>
      </c>
      <c r="C559" s="85" t="s">
        <v>264</v>
      </c>
      <c r="D559" s="84" t="s">
        <v>290</v>
      </c>
      <c r="E559" s="438" t="s">
        <v>291</v>
      </c>
      <c r="F559" s="86">
        <v>438</v>
      </c>
      <c r="G559" s="86">
        <f t="shared" si="8"/>
        <v>438</v>
      </c>
      <c r="H559" s="86"/>
      <c r="I559" s="86"/>
      <c r="J559" s="87"/>
    </row>
    <row r="560" customHeight="1" spans="1:10">
      <c r="A560" s="82">
        <v>555</v>
      </c>
      <c r="B560" s="91" t="s">
        <v>822</v>
      </c>
      <c r="C560" s="85" t="s">
        <v>264</v>
      </c>
      <c r="D560" s="84" t="s">
        <v>290</v>
      </c>
      <c r="E560" s="438" t="s">
        <v>291</v>
      </c>
      <c r="F560" s="86">
        <v>425</v>
      </c>
      <c r="G560" s="86">
        <f t="shared" si="8"/>
        <v>425</v>
      </c>
      <c r="H560" s="86"/>
      <c r="I560" s="86"/>
      <c r="J560" s="87"/>
    </row>
    <row r="561" customHeight="1" spans="1:10">
      <c r="A561" s="82">
        <v>556</v>
      </c>
      <c r="B561" s="91" t="s">
        <v>823</v>
      </c>
      <c r="C561" s="85" t="s">
        <v>264</v>
      </c>
      <c r="D561" s="84" t="s">
        <v>290</v>
      </c>
      <c r="E561" s="438" t="s">
        <v>291</v>
      </c>
      <c r="F561" s="86">
        <v>420</v>
      </c>
      <c r="G561" s="86">
        <f t="shared" si="8"/>
        <v>420</v>
      </c>
      <c r="H561" s="86"/>
      <c r="I561" s="86"/>
      <c r="J561" s="87"/>
    </row>
    <row r="562" customHeight="1" spans="1:10">
      <c r="A562" s="82">
        <v>557</v>
      </c>
      <c r="B562" s="91" t="s">
        <v>824</v>
      </c>
      <c r="C562" s="85" t="s">
        <v>264</v>
      </c>
      <c r="D562" s="84" t="s">
        <v>290</v>
      </c>
      <c r="E562" s="438" t="s">
        <v>291</v>
      </c>
      <c r="F562" s="86">
        <v>417.6</v>
      </c>
      <c r="G562" s="86">
        <f t="shared" si="8"/>
        <v>417.6</v>
      </c>
      <c r="H562" s="86"/>
      <c r="I562" s="86"/>
      <c r="J562" s="87"/>
    </row>
    <row r="563" customHeight="1" spans="1:10">
      <c r="A563" s="82">
        <v>558</v>
      </c>
      <c r="B563" s="91" t="s">
        <v>825</v>
      </c>
      <c r="C563" s="85" t="s">
        <v>264</v>
      </c>
      <c r="D563" s="84" t="s">
        <v>290</v>
      </c>
      <c r="E563" s="438" t="s">
        <v>291</v>
      </c>
      <c r="F563" s="86">
        <v>410</v>
      </c>
      <c r="G563" s="86">
        <f t="shared" si="8"/>
        <v>410</v>
      </c>
      <c r="H563" s="86"/>
      <c r="I563" s="86"/>
      <c r="J563" s="87"/>
    </row>
    <row r="564" customHeight="1" spans="1:10">
      <c r="A564" s="82">
        <v>559</v>
      </c>
      <c r="B564" s="91" t="s">
        <v>826</v>
      </c>
      <c r="C564" s="85" t="s">
        <v>264</v>
      </c>
      <c r="D564" s="84" t="s">
        <v>290</v>
      </c>
      <c r="E564" s="438" t="s">
        <v>291</v>
      </c>
      <c r="F564" s="86">
        <v>406.52</v>
      </c>
      <c r="G564" s="86">
        <f t="shared" si="8"/>
        <v>406.52</v>
      </c>
      <c r="H564" s="86"/>
      <c r="I564" s="86"/>
      <c r="J564" s="87"/>
    </row>
    <row r="565" s="70" customFormat="1" customHeight="1" spans="1:10">
      <c r="A565" s="82">
        <v>560</v>
      </c>
      <c r="B565" s="91" t="s">
        <v>827</v>
      </c>
      <c r="C565" s="85" t="s">
        <v>264</v>
      </c>
      <c r="D565" s="84" t="s">
        <v>290</v>
      </c>
      <c r="E565" s="438" t="s">
        <v>291</v>
      </c>
      <c r="F565" s="86">
        <v>380</v>
      </c>
      <c r="G565" s="86">
        <f t="shared" si="8"/>
        <v>380</v>
      </c>
      <c r="H565" s="86"/>
      <c r="I565" s="86"/>
      <c r="J565" s="87"/>
    </row>
    <row r="566" customHeight="1" spans="1:10">
      <c r="A566" s="82">
        <v>561</v>
      </c>
      <c r="B566" s="91" t="s">
        <v>828</v>
      </c>
      <c r="C566" s="85" t="s">
        <v>264</v>
      </c>
      <c r="D566" s="84" t="s">
        <v>290</v>
      </c>
      <c r="E566" s="438" t="s">
        <v>291</v>
      </c>
      <c r="F566" s="86">
        <v>360</v>
      </c>
      <c r="G566" s="86">
        <f t="shared" si="8"/>
        <v>360</v>
      </c>
      <c r="H566" s="86"/>
      <c r="I566" s="86"/>
      <c r="J566" s="87"/>
    </row>
    <row r="567" customHeight="1" spans="1:10">
      <c r="A567" s="82">
        <v>562</v>
      </c>
      <c r="B567" s="91" t="s">
        <v>829</v>
      </c>
      <c r="C567" s="85" t="s">
        <v>264</v>
      </c>
      <c r="D567" s="84" t="s">
        <v>290</v>
      </c>
      <c r="E567" s="438" t="s">
        <v>291</v>
      </c>
      <c r="F567" s="86">
        <v>360</v>
      </c>
      <c r="G567" s="86">
        <f t="shared" si="8"/>
        <v>360</v>
      </c>
      <c r="H567" s="86"/>
      <c r="I567" s="86"/>
      <c r="J567" s="87"/>
    </row>
    <row r="568" customHeight="1" spans="1:10">
      <c r="A568" s="82">
        <v>563</v>
      </c>
      <c r="B568" s="91" t="s">
        <v>830</v>
      </c>
      <c r="C568" s="85" t="s">
        <v>264</v>
      </c>
      <c r="D568" s="84" t="s">
        <v>290</v>
      </c>
      <c r="E568" s="438" t="s">
        <v>291</v>
      </c>
      <c r="F568" s="86">
        <v>348</v>
      </c>
      <c r="G568" s="86">
        <f t="shared" si="8"/>
        <v>348</v>
      </c>
      <c r="H568" s="86"/>
      <c r="I568" s="86"/>
      <c r="J568" s="87"/>
    </row>
    <row r="569" customHeight="1" spans="1:10">
      <c r="A569" s="82">
        <v>564</v>
      </c>
      <c r="B569" s="91" t="s">
        <v>831</v>
      </c>
      <c r="C569" s="85" t="s">
        <v>264</v>
      </c>
      <c r="D569" s="84" t="s">
        <v>290</v>
      </c>
      <c r="E569" s="438" t="s">
        <v>291</v>
      </c>
      <c r="F569" s="86">
        <v>348</v>
      </c>
      <c r="G569" s="86">
        <f t="shared" si="8"/>
        <v>348</v>
      </c>
      <c r="H569" s="86"/>
      <c r="I569" s="86"/>
      <c r="J569" s="87"/>
    </row>
    <row r="570" s="70" customFormat="1" customHeight="1" spans="1:10">
      <c r="A570" s="82">
        <v>565</v>
      </c>
      <c r="B570" s="91" t="s">
        <v>832</v>
      </c>
      <c r="C570" s="85" t="s">
        <v>264</v>
      </c>
      <c r="D570" s="84" t="s">
        <v>290</v>
      </c>
      <c r="E570" s="438" t="s">
        <v>291</v>
      </c>
      <c r="F570" s="86">
        <v>348</v>
      </c>
      <c r="G570" s="86">
        <f t="shared" si="8"/>
        <v>348</v>
      </c>
      <c r="H570" s="86"/>
      <c r="I570" s="86"/>
      <c r="J570" s="87"/>
    </row>
    <row r="571" customHeight="1" spans="1:10">
      <c r="A571" s="82">
        <v>566</v>
      </c>
      <c r="B571" s="91" t="s">
        <v>833</v>
      </c>
      <c r="C571" s="85" t="s">
        <v>264</v>
      </c>
      <c r="D571" s="84" t="s">
        <v>290</v>
      </c>
      <c r="E571" s="438" t="s">
        <v>291</v>
      </c>
      <c r="F571" s="86">
        <v>348</v>
      </c>
      <c r="G571" s="86">
        <f t="shared" si="8"/>
        <v>348</v>
      </c>
      <c r="H571" s="86"/>
      <c r="I571" s="86"/>
      <c r="J571" s="87"/>
    </row>
    <row r="572" customHeight="1" spans="1:10">
      <c r="A572" s="82">
        <v>567</v>
      </c>
      <c r="B572" s="91" t="s">
        <v>834</v>
      </c>
      <c r="C572" s="85" t="s">
        <v>264</v>
      </c>
      <c r="D572" s="84" t="s">
        <v>290</v>
      </c>
      <c r="E572" s="438" t="s">
        <v>291</v>
      </c>
      <c r="F572" s="86">
        <v>348</v>
      </c>
      <c r="G572" s="86">
        <f t="shared" si="8"/>
        <v>348</v>
      </c>
      <c r="H572" s="86"/>
      <c r="I572" s="86"/>
      <c r="J572" s="87"/>
    </row>
    <row r="573" customHeight="1" spans="1:10">
      <c r="A573" s="82">
        <v>568</v>
      </c>
      <c r="B573" s="91" t="s">
        <v>835</v>
      </c>
      <c r="C573" s="85" t="s">
        <v>264</v>
      </c>
      <c r="D573" s="84" t="s">
        <v>290</v>
      </c>
      <c r="E573" s="438" t="s">
        <v>291</v>
      </c>
      <c r="F573" s="86">
        <v>348</v>
      </c>
      <c r="G573" s="86">
        <f t="shared" si="8"/>
        <v>348</v>
      </c>
      <c r="H573" s="86"/>
      <c r="I573" s="86"/>
      <c r="J573" s="87"/>
    </row>
    <row r="574" customHeight="1" spans="1:10">
      <c r="A574" s="82">
        <v>569</v>
      </c>
      <c r="B574" s="91" t="s">
        <v>836</v>
      </c>
      <c r="C574" s="85" t="s">
        <v>264</v>
      </c>
      <c r="D574" s="84" t="s">
        <v>290</v>
      </c>
      <c r="E574" s="438" t="s">
        <v>291</v>
      </c>
      <c r="F574" s="86">
        <v>348</v>
      </c>
      <c r="G574" s="86">
        <f t="shared" si="8"/>
        <v>348</v>
      </c>
      <c r="H574" s="86"/>
      <c r="I574" s="86"/>
      <c r="J574" s="87"/>
    </row>
    <row r="575" customHeight="1" spans="1:10">
      <c r="A575" s="82">
        <v>570</v>
      </c>
      <c r="B575" s="91" t="s">
        <v>837</v>
      </c>
      <c r="C575" s="85" t="s">
        <v>264</v>
      </c>
      <c r="D575" s="84" t="s">
        <v>290</v>
      </c>
      <c r="E575" s="438" t="s">
        <v>291</v>
      </c>
      <c r="F575" s="86">
        <v>345.6</v>
      </c>
      <c r="G575" s="86">
        <f t="shared" si="8"/>
        <v>345.6</v>
      </c>
      <c r="H575" s="86"/>
      <c r="I575" s="86"/>
      <c r="J575" s="87"/>
    </row>
    <row r="576" customHeight="1" spans="1:10">
      <c r="A576" s="82">
        <v>571</v>
      </c>
      <c r="B576" s="91" t="s">
        <v>838</v>
      </c>
      <c r="C576" s="85" t="s">
        <v>264</v>
      </c>
      <c r="D576" s="84" t="s">
        <v>290</v>
      </c>
      <c r="E576" s="438" t="s">
        <v>291</v>
      </c>
      <c r="F576" s="86">
        <v>345.6</v>
      </c>
      <c r="G576" s="86">
        <f t="shared" si="8"/>
        <v>345.6</v>
      </c>
      <c r="H576" s="86"/>
      <c r="I576" s="86"/>
      <c r="J576" s="87"/>
    </row>
    <row r="577" customHeight="1" spans="1:10">
      <c r="A577" s="82">
        <v>572</v>
      </c>
      <c r="B577" s="91" t="s">
        <v>839</v>
      </c>
      <c r="C577" s="85" t="s">
        <v>264</v>
      </c>
      <c r="D577" s="84" t="s">
        <v>290</v>
      </c>
      <c r="E577" s="438" t="s">
        <v>291</v>
      </c>
      <c r="F577" s="86">
        <v>318</v>
      </c>
      <c r="G577" s="86">
        <f t="shared" si="8"/>
        <v>318</v>
      </c>
      <c r="H577" s="86"/>
      <c r="I577" s="86"/>
      <c r="J577" s="87"/>
    </row>
    <row r="578" s="70" customFormat="1" customHeight="1" spans="1:10">
      <c r="A578" s="82">
        <v>573</v>
      </c>
      <c r="B578" s="91" t="s">
        <v>840</v>
      </c>
      <c r="C578" s="85" t="s">
        <v>264</v>
      </c>
      <c r="D578" s="84" t="s">
        <v>290</v>
      </c>
      <c r="E578" s="438" t="s">
        <v>291</v>
      </c>
      <c r="F578" s="86">
        <v>315.54</v>
      </c>
      <c r="G578" s="86">
        <f t="shared" si="8"/>
        <v>315.54</v>
      </c>
      <c r="H578" s="86"/>
      <c r="I578" s="86"/>
      <c r="J578" s="87"/>
    </row>
    <row r="579" s="70" customFormat="1" customHeight="1" spans="1:10">
      <c r="A579" s="82">
        <v>574</v>
      </c>
      <c r="B579" s="91" t="s">
        <v>841</v>
      </c>
      <c r="C579" s="85" t="s">
        <v>264</v>
      </c>
      <c r="D579" s="84" t="s">
        <v>290</v>
      </c>
      <c r="E579" s="438" t="s">
        <v>291</v>
      </c>
      <c r="F579" s="86">
        <v>315</v>
      </c>
      <c r="G579" s="86">
        <f t="shared" si="8"/>
        <v>315</v>
      </c>
      <c r="H579" s="86"/>
      <c r="I579" s="86"/>
      <c r="J579" s="87"/>
    </row>
    <row r="580" s="70" customFormat="1" customHeight="1" spans="1:10">
      <c r="A580" s="82">
        <v>575</v>
      </c>
      <c r="B580" s="91" t="s">
        <v>842</v>
      </c>
      <c r="C580" s="85" t="s">
        <v>264</v>
      </c>
      <c r="D580" s="84" t="s">
        <v>290</v>
      </c>
      <c r="E580" s="438" t="s">
        <v>291</v>
      </c>
      <c r="F580" s="86">
        <v>306.4</v>
      </c>
      <c r="G580" s="86">
        <f t="shared" si="8"/>
        <v>306.4</v>
      </c>
      <c r="H580" s="86"/>
      <c r="I580" s="86"/>
      <c r="J580" s="87"/>
    </row>
    <row r="581" customHeight="1" spans="1:10">
      <c r="A581" s="82">
        <v>576</v>
      </c>
      <c r="B581" s="91" t="s">
        <v>843</v>
      </c>
      <c r="C581" s="85" t="s">
        <v>264</v>
      </c>
      <c r="D581" s="84" t="s">
        <v>290</v>
      </c>
      <c r="E581" s="438" t="s">
        <v>291</v>
      </c>
      <c r="F581" s="86">
        <v>301</v>
      </c>
      <c r="G581" s="86">
        <f t="shared" si="8"/>
        <v>301</v>
      </c>
      <c r="H581" s="86"/>
      <c r="I581" s="86"/>
      <c r="J581" s="87"/>
    </row>
    <row r="582" customHeight="1" spans="1:10">
      <c r="A582" s="82">
        <v>577</v>
      </c>
      <c r="B582" s="91" t="s">
        <v>844</v>
      </c>
      <c r="C582" s="85" t="s">
        <v>264</v>
      </c>
      <c r="D582" s="84" t="s">
        <v>290</v>
      </c>
      <c r="E582" s="438" t="s">
        <v>291</v>
      </c>
      <c r="F582" s="86">
        <v>300</v>
      </c>
      <c r="G582" s="86">
        <f t="shared" si="8"/>
        <v>300</v>
      </c>
      <c r="H582" s="86"/>
      <c r="I582" s="86"/>
      <c r="J582" s="87"/>
    </row>
    <row r="583" customHeight="1" spans="1:10">
      <c r="A583" s="82">
        <v>578</v>
      </c>
      <c r="B583" s="91" t="s">
        <v>845</v>
      </c>
      <c r="C583" s="85" t="s">
        <v>264</v>
      </c>
      <c r="D583" s="84" t="s">
        <v>290</v>
      </c>
      <c r="E583" s="438" t="s">
        <v>291</v>
      </c>
      <c r="F583" s="86">
        <v>300</v>
      </c>
      <c r="G583" s="86">
        <f t="shared" ref="G583:G635" si="9">F583</f>
        <v>300</v>
      </c>
      <c r="H583" s="86"/>
      <c r="I583" s="86"/>
      <c r="J583" s="87"/>
    </row>
    <row r="584" customHeight="1" spans="1:10">
      <c r="A584" s="82">
        <v>579</v>
      </c>
      <c r="B584" s="91" t="s">
        <v>846</v>
      </c>
      <c r="C584" s="85" t="s">
        <v>264</v>
      </c>
      <c r="D584" s="84" t="s">
        <v>290</v>
      </c>
      <c r="E584" s="438" t="s">
        <v>291</v>
      </c>
      <c r="F584" s="86">
        <v>300</v>
      </c>
      <c r="G584" s="86">
        <f t="shared" si="9"/>
        <v>300</v>
      </c>
      <c r="H584" s="86"/>
      <c r="I584" s="86"/>
      <c r="J584" s="87"/>
    </row>
    <row r="585" customHeight="1" spans="1:10">
      <c r="A585" s="82">
        <v>580</v>
      </c>
      <c r="B585" s="91" t="s">
        <v>847</v>
      </c>
      <c r="C585" s="85" t="s">
        <v>264</v>
      </c>
      <c r="D585" s="84" t="s">
        <v>290</v>
      </c>
      <c r="E585" s="438" t="s">
        <v>291</v>
      </c>
      <c r="F585" s="86">
        <v>286</v>
      </c>
      <c r="G585" s="86">
        <f t="shared" si="9"/>
        <v>286</v>
      </c>
      <c r="H585" s="86"/>
      <c r="I585" s="86"/>
      <c r="J585" s="87"/>
    </row>
    <row r="586" customHeight="1" spans="1:10">
      <c r="A586" s="82">
        <v>581</v>
      </c>
      <c r="B586" s="91" t="s">
        <v>848</v>
      </c>
      <c r="C586" s="85" t="s">
        <v>264</v>
      </c>
      <c r="D586" s="84" t="s">
        <v>290</v>
      </c>
      <c r="E586" s="438" t="s">
        <v>291</v>
      </c>
      <c r="F586" s="86">
        <v>275</v>
      </c>
      <c r="G586" s="86">
        <f t="shared" si="9"/>
        <v>275</v>
      </c>
      <c r="H586" s="86"/>
      <c r="I586" s="86"/>
      <c r="J586" s="87"/>
    </row>
    <row r="587" customHeight="1" spans="1:10">
      <c r="A587" s="82">
        <v>582</v>
      </c>
      <c r="B587" s="91" t="s">
        <v>849</v>
      </c>
      <c r="C587" s="85" t="s">
        <v>264</v>
      </c>
      <c r="D587" s="84" t="s">
        <v>290</v>
      </c>
      <c r="E587" s="438" t="s">
        <v>291</v>
      </c>
      <c r="F587" s="86">
        <v>275</v>
      </c>
      <c r="G587" s="86">
        <f t="shared" si="9"/>
        <v>275</v>
      </c>
      <c r="H587" s="86"/>
      <c r="I587" s="86"/>
      <c r="J587" s="87"/>
    </row>
    <row r="588" customHeight="1" spans="1:10">
      <c r="A588" s="82">
        <v>583</v>
      </c>
      <c r="B588" s="91" t="s">
        <v>850</v>
      </c>
      <c r="C588" s="85" t="s">
        <v>264</v>
      </c>
      <c r="D588" s="84" t="s">
        <v>290</v>
      </c>
      <c r="E588" s="438" t="s">
        <v>291</v>
      </c>
      <c r="F588" s="86">
        <v>270</v>
      </c>
      <c r="G588" s="86">
        <f t="shared" si="9"/>
        <v>270</v>
      </c>
      <c r="H588" s="86"/>
      <c r="I588" s="86"/>
      <c r="J588" s="87"/>
    </row>
    <row r="589" customHeight="1" spans="1:10">
      <c r="A589" s="82">
        <v>584</v>
      </c>
      <c r="B589" s="91" t="s">
        <v>851</v>
      </c>
      <c r="C589" s="85" t="s">
        <v>264</v>
      </c>
      <c r="D589" s="84" t="s">
        <v>290</v>
      </c>
      <c r="E589" s="438" t="s">
        <v>291</v>
      </c>
      <c r="F589" s="86">
        <v>267</v>
      </c>
      <c r="G589" s="86">
        <f t="shared" si="9"/>
        <v>267</v>
      </c>
      <c r="H589" s="86"/>
      <c r="I589" s="86"/>
      <c r="J589" s="87"/>
    </row>
    <row r="590" customHeight="1" spans="1:10">
      <c r="A590" s="82">
        <v>585</v>
      </c>
      <c r="B590" s="91" t="s">
        <v>852</v>
      </c>
      <c r="C590" s="85" t="s">
        <v>264</v>
      </c>
      <c r="D590" s="84" t="s">
        <v>290</v>
      </c>
      <c r="E590" s="438" t="s">
        <v>291</v>
      </c>
      <c r="F590" s="86">
        <v>265.5</v>
      </c>
      <c r="G590" s="86">
        <f t="shared" si="9"/>
        <v>265.5</v>
      </c>
      <c r="H590" s="86"/>
      <c r="I590" s="86"/>
      <c r="J590" s="87"/>
    </row>
    <row r="591" customHeight="1" spans="1:10">
      <c r="A591" s="82">
        <v>586</v>
      </c>
      <c r="B591" s="91" t="s">
        <v>853</v>
      </c>
      <c r="C591" s="85" t="s">
        <v>264</v>
      </c>
      <c r="D591" s="84" t="s">
        <v>290</v>
      </c>
      <c r="E591" s="438" t="s">
        <v>291</v>
      </c>
      <c r="F591" s="86">
        <v>259.8</v>
      </c>
      <c r="G591" s="86">
        <f t="shared" si="9"/>
        <v>259.8</v>
      </c>
      <c r="H591" s="86"/>
      <c r="I591" s="86"/>
      <c r="J591" s="87"/>
    </row>
    <row r="592" s="70" customFormat="1" customHeight="1" spans="1:10">
      <c r="A592" s="82">
        <v>587</v>
      </c>
      <c r="B592" s="91" t="s">
        <v>854</v>
      </c>
      <c r="C592" s="85" t="s">
        <v>264</v>
      </c>
      <c r="D592" s="84" t="s">
        <v>290</v>
      </c>
      <c r="E592" s="438" t="s">
        <v>291</v>
      </c>
      <c r="F592" s="86">
        <v>258</v>
      </c>
      <c r="G592" s="86">
        <f t="shared" si="9"/>
        <v>258</v>
      </c>
      <c r="H592" s="86"/>
      <c r="I592" s="86"/>
      <c r="J592" s="87"/>
    </row>
    <row r="593" customHeight="1" spans="1:10">
      <c r="A593" s="82">
        <v>588</v>
      </c>
      <c r="B593" s="91" t="s">
        <v>855</v>
      </c>
      <c r="C593" s="85" t="s">
        <v>264</v>
      </c>
      <c r="D593" s="84" t="s">
        <v>290</v>
      </c>
      <c r="E593" s="438" t="s">
        <v>291</v>
      </c>
      <c r="F593" s="86">
        <v>258</v>
      </c>
      <c r="G593" s="86">
        <f t="shared" si="9"/>
        <v>258</v>
      </c>
      <c r="H593" s="86"/>
      <c r="I593" s="86"/>
      <c r="J593" s="87"/>
    </row>
    <row r="594" s="70" customFormat="1" customHeight="1" spans="1:10">
      <c r="A594" s="82">
        <v>589</v>
      </c>
      <c r="B594" s="91" t="s">
        <v>856</v>
      </c>
      <c r="C594" s="85" t="s">
        <v>264</v>
      </c>
      <c r="D594" s="84" t="s">
        <v>290</v>
      </c>
      <c r="E594" s="438" t="s">
        <v>291</v>
      </c>
      <c r="F594" s="86">
        <v>255</v>
      </c>
      <c r="G594" s="86">
        <f t="shared" si="9"/>
        <v>255</v>
      </c>
      <c r="H594" s="86"/>
      <c r="I594" s="86"/>
      <c r="J594" s="87"/>
    </row>
    <row r="595" customHeight="1" spans="1:10">
      <c r="A595" s="82">
        <v>590</v>
      </c>
      <c r="B595" s="91" t="s">
        <v>857</v>
      </c>
      <c r="C595" s="85" t="s">
        <v>264</v>
      </c>
      <c r="D595" s="84" t="s">
        <v>290</v>
      </c>
      <c r="E595" s="438" t="s">
        <v>291</v>
      </c>
      <c r="F595" s="86">
        <v>254</v>
      </c>
      <c r="G595" s="86">
        <f t="shared" si="9"/>
        <v>254</v>
      </c>
      <c r="H595" s="86"/>
      <c r="I595" s="86"/>
      <c r="J595" s="87"/>
    </row>
    <row r="596" customHeight="1" spans="1:10">
      <c r="A596" s="82">
        <v>591</v>
      </c>
      <c r="B596" s="91" t="s">
        <v>858</v>
      </c>
      <c r="C596" s="85" t="s">
        <v>264</v>
      </c>
      <c r="D596" s="84" t="s">
        <v>290</v>
      </c>
      <c r="E596" s="438" t="s">
        <v>291</v>
      </c>
      <c r="F596" s="86">
        <v>234</v>
      </c>
      <c r="G596" s="86">
        <f t="shared" si="9"/>
        <v>234</v>
      </c>
      <c r="H596" s="86"/>
      <c r="I596" s="86"/>
      <c r="J596" s="87"/>
    </row>
    <row r="597" customHeight="1" spans="1:10">
      <c r="A597" s="82">
        <v>592</v>
      </c>
      <c r="B597" s="91" t="s">
        <v>859</v>
      </c>
      <c r="C597" s="85" t="s">
        <v>264</v>
      </c>
      <c r="D597" s="84" t="s">
        <v>290</v>
      </c>
      <c r="E597" s="438" t="s">
        <v>291</v>
      </c>
      <c r="F597" s="86">
        <v>233.09</v>
      </c>
      <c r="G597" s="86">
        <f t="shared" si="9"/>
        <v>233.09</v>
      </c>
      <c r="H597" s="86"/>
      <c r="I597" s="86"/>
      <c r="J597" s="87"/>
    </row>
    <row r="598" customHeight="1" spans="1:10">
      <c r="A598" s="82">
        <v>593</v>
      </c>
      <c r="B598" s="91" t="s">
        <v>860</v>
      </c>
      <c r="C598" s="85" t="s">
        <v>264</v>
      </c>
      <c r="D598" s="84" t="s">
        <v>290</v>
      </c>
      <c r="E598" s="438" t="s">
        <v>291</v>
      </c>
      <c r="F598" s="86">
        <v>224</v>
      </c>
      <c r="G598" s="86">
        <f t="shared" si="9"/>
        <v>224</v>
      </c>
      <c r="H598" s="86"/>
      <c r="I598" s="86"/>
      <c r="J598" s="87"/>
    </row>
    <row r="599" customHeight="1" spans="1:10">
      <c r="A599" s="82">
        <v>594</v>
      </c>
      <c r="B599" s="91" t="s">
        <v>861</v>
      </c>
      <c r="C599" s="85" t="s">
        <v>264</v>
      </c>
      <c r="D599" s="84" t="s">
        <v>290</v>
      </c>
      <c r="E599" s="438" t="s">
        <v>291</v>
      </c>
      <c r="F599" s="86">
        <v>220</v>
      </c>
      <c r="G599" s="86">
        <f t="shared" si="9"/>
        <v>220</v>
      </c>
      <c r="H599" s="86"/>
      <c r="I599" s="86"/>
      <c r="J599" s="87"/>
    </row>
    <row r="600" customHeight="1" spans="1:10">
      <c r="A600" s="82">
        <v>595</v>
      </c>
      <c r="B600" s="91" t="s">
        <v>862</v>
      </c>
      <c r="C600" s="85" t="s">
        <v>264</v>
      </c>
      <c r="D600" s="84" t="s">
        <v>290</v>
      </c>
      <c r="E600" s="438" t="s">
        <v>291</v>
      </c>
      <c r="F600" s="86">
        <v>220</v>
      </c>
      <c r="G600" s="86">
        <f t="shared" si="9"/>
        <v>220</v>
      </c>
      <c r="H600" s="86"/>
      <c r="I600" s="86"/>
      <c r="J600" s="87"/>
    </row>
    <row r="601" customHeight="1" spans="1:10">
      <c r="A601" s="82">
        <v>596</v>
      </c>
      <c r="B601" s="91" t="s">
        <v>863</v>
      </c>
      <c r="C601" s="85" t="s">
        <v>264</v>
      </c>
      <c r="D601" s="84" t="s">
        <v>290</v>
      </c>
      <c r="E601" s="438" t="s">
        <v>291</v>
      </c>
      <c r="F601" s="86">
        <v>220</v>
      </c>
      <c r="G601" s="86">
        <f t="shared" si="9"/>
        <v>220</v>
      </c>
      <c r="H601" s="86"/>
      <c r="I601" s="86"/>
      <c r="J601" s="87"/>
    </row>
    <row r="602" s="70" customFormat="1" customHeight="1" spans="1:10">
      <c r="A602" s="82">
        <v>597</v>
      </c>
      <c r="B602" s="91" t="s">
        <v>864</v>
      </c>
      <c r="C602" s="85" t="s">
        <v>264</v>
      </c>
      <c r="D602" s="84" t="s">
        <v>290</v>
      </c>
      <c r="E602" s="438" t="s">
        <v>291</v>
      </c>
      <c r="F602" s="86">
        <v>213.5</v>
      </c>
      <c r="G602" s="86">
        <f t="shared" si="9"/>
        <v>213.5</v>
      </c>
      <c r="H602" s="86"/>
      <c r="I602" s="86"/>
      <c r="J602" s="87"/>
    </row>
    <row r="603" customHeight="1" spans="1:10">
      <c r="A603" s="82">
        <v>598</v>
      </c>
      <c r="B603" s="91" t="s">
        <v>865</v>
      </c>
      <c r="C603" s="85" t="s">
        <v>264</v>
      </c>
      <c r="D603" s="84" t="s">
        <v>290</v>
      </c>
      <c r="E603" s="438" t="s">
        <v>291</v>
      </c>
      <c r="F603" s="86">
        <v>212</v>
      </c>
      <c r="G603" s="86">
        <f t="shared" si="9"/>
        <v>212</v>
      </c>
      <c r="H603" s="86"/>
      <c r="I603" s="86"/>
      <c r="J603" s="87"/>
    </row>
    <row r="604" customHeight="1" spans="1:10">
      <c r="A604" s="82">
        <v>599</v>
      </c>
      <c r="B604" s="91" t="s">
        <v>866</v>
      </c>
      <c r="C604" s="85" t="s">
        <v>264</v>
      </c>
      <c r="D604" s="84" t="s">
        <v>290</v>
      </c>
      <c r="E604" s="438" t="s">
        <v>291</v>
      </c>
      <c r="F604" s="86">
        <v>207</v>
      </c>
      <c r="G604" s="86">
        <f t="shared" si="9"/>
        <v>207</v>
      </c>
      <c r="H604" s="86"/>
      <c r="I604" s="86"/>
      <c r="J604" s="87"/>
    </row>
    <row r="605" customHeight="1" spans="1:10">
      <c r="A605" s="82">
        <v>600</v>
      </c>
      <c r="B605" s="91" t="s">
        <v>867</v>
      </c>
      <c r="C605" s="85" t="s">
        <v>264</v>
      </c>
      <c r="D605" s="84" t="s">
        <v>290</v>
      </c>
      <c r="E605" s="438" t="s">
        <v>291</v>
      </c>
      <c r="F605" s="86">
        <v>204.06</v>
      </c>
      <c r="G605" s="86">
        <f t="shared" si="9"/>
        <v>204.06</v>
      </c>
      <c r="H605" s="86"/>
      <c r="I605" s="86"/>
      <c r="J605" s="87"/>
    </row>
    <row r="606" customHeight="1" spans="1:10">
      <c r="A606" s="82">
        <v>601</v>
      </c>
      <c r="B606" s="91" t="s">
        <v>868</v>
      </c>
      <c r="C606" s="85" t="s">
        <v>264</v>
      </c>
      <c r="D606" s="84" t="s">
        <v>290</v>
      </c>
      <c r="E606" s="438" t="s">
        <v>291</v>
      </c>
      <c r="F606" s="86">
        <v>200</v>
      </c>
      <c r="G606" s="86">
        <f t="shared" si="9"/>
        <v>200</v>
      </c>
      <c r="H606" s="86"/>
      <c r="I606" s="86"/>
      <c r="J606" s="87"/>
    </row>
    <row r="607" customHeight="1" spans="1:10">
      <c r="A607" s="82">
        <v>602</v>
      </c>
      <c r="B607" s="91" t="s">
        <v>869</v>
      </c>
      <c r="C607" s="85" t="s">
        <v>264</v>
      </c>
      <c r="D607" s="84" t="s">
        <v>290</v>
      </c>
      <c r="E607" s="438" t="s">
        <v>291</v>
      </c>
      <c r="F607" s="86">
        <v>174</v>
      </c>
      <c r="G607" s="86">
        <f t="shared" si="9"/>
        <v>174</v>
      </c>
      <c r="H607" s="86"/>
      <c r="I607" s="86"/>
      <c r="J607" s="87"/>
    </row>
    <row r="608" customHeight="1" spans="1:10">
      <c r="A608" s="82">
        <v>603</v>
      </c>
      <c r="B608" s="91" t="s">
        <v>870</v>
      </c>
      <c r="C608" s="85" t="s">
        <v>264</v>
      </c>
      <c r="D608" s="84" t="s">
        <v>290</v>
      </c>
      <c r="E608" s="438" t="s">
        <v>291</v>
      </c>
      <c r="F608" s="86">
        <v>165</v>
      </c>
      <c r="G608" s="86">
        <f t="shared" si="9"/>
        <v>165</v>
      </c>
      <c r="H608" s="86"/>
      <c r="I608" s="86"/>
      <c r="J608" s="87"/>
    </row>
    <row r="609" customHeight="1" spans="1:10">
      <c r="A609" s="82">
        <v>604</v>
      </c>
      <c r="B609" s="91" t="s">
        <v>871</v>
      </c>
      <c r="C609" s="85" t="s">
        <v>264</v>
      </c>
      <c r="D609" s="84" t="s">
        <v>290</v>
      </c>
      <c r="E609" s="438" t="s">
        <v>291</v>
      </c>
      <c r="F609" s="86">
        <v>139.2</v>
      </c>
      <c r="G609" s="86">
        <f t="shared" si="9"/>
        <v>139.2</v>
      </c>
      <c r="H609" s="86"/>
      <c r="I609" s="86"/>
      <c r="J609" s="87"/>
    </row>
    <row r="610" customHeight="1" spans="1:10">
      <c r="A610" s="82">
        <v>605</v>
      </c>
      <c r="B610" s="91" t="s">
        <v>872</v>
      </c>
      <c r="C610" s="85" t="s">
        <v>264</v>
      </c>
      <c r="D610" s="84" t="s">
        <v>290</v>
      </c>
      <c r="E610" s="438" t="s">
        <v>291</v>
      </c>
      <c r="F610" s="86">
        <v>135</v>
      </c>
      <c r="G610" s="86">
        <f t="shared" si="9"/>
        <v>135</v>
      </c>
      <c r="H610" s="86"/>
      <c r="I610" s="86"/>
      <c r="J610" s="87"/>
    </row>
    <row r="611" s="70" customFormat="1" customHeight="1" spans="1:10">
      <c r="A611" s="82">
        <v>606</v>
      </c>
      <c r="B611" s="91" t="s">
        <v>873</v>
      </c>
      <c r="C611" s="85" t="s">
        <v>264</v>
      </c>
      <c r="D611" s="84" t="s">
        <v>290</v>
      </c>
      <c r="E611" s="438" t="s">
        <v>291</v>
      </c>
      <c r="F611" s="86">
        <v>132</v>
      </c>
      <c r="G611" s="86">
        <f t="shared" si="9"/>
        <v>132</v>
      </c>
      <c r="H611" s="86"/>
      <c r="I611" s="86"/>
      <c r="J611" s="87"/>
    </row>
    <row r="612" customHeight="1" spans="1:10">
      <c r="A612" s="82">
        <v>607</v>
      </c>
      <c r="B612" s="91" t="s">
        <v>874</v>
      </c>
      <c r="C612" s="85" t="s">
        <v>264</v>
      </c>
      <c r="D612" s="84" t="s">
        <v>290</v>
      </c>
      <c r="E612" s="438" t="s">
        <v>291</v>
      </c>
      <c r="F612" s="86">
        <v>126</v>
      </c>
      <c r="G612" s="86">
        <f t="shared" si="9"/>
        <v>126</v>
      </c>
      <c r="H612" s="86"/>
      <c r="I612" s="86"/>
      <c r="J612" s="87"/>
    </row>
    <row r="613" customHeight="1" spans="1:10">
      <c r="A613" s="82">
        <v>608</v>
      </c>
      <c r="B613" s="91" t="s">
        <v>875</v>
      </c>
      <c r="C613" s="85" t="s">
        <v>264</v>
      </c>
      <c r="D613" s="84" t="s">
        <v>290</v>
      </c>
      <c r="E613" s="438" t="s">
        <v>291</v>
      </c>
      <c r="F613" s="86">
        <v>124</v>
      </c>
      <c r="G613" s="86">
        <f t="shared" si="9"/>
        <v>124</v>
      </c>
      <c r="H613" s="86"/>
      <c r="I613" s="86"/>
      <c r="J613" s="87"/>
    </row>
    <row r="614" customHeight="1" spans="1:10">
      <c r="A614" s="82">
        <v>609</v>
      </c>
      <c r="B614" s="91" t="s">
        <v>876</v>
      </c>
      <c r="C614" s="85" t="s">
        <v>264</v>
      </c>
      <c r="D614" s="84" t="s">
        <v>290</v>
      </c>
      <c r="E614" s="438" t="s">
        <v>291</v>
      </c>
      <c r="F614" s="86">
        <v>122.4</v>
      </c>
      <c r="G614" s="86">
        <f t="shared" si="9"/>
        <v>122.4</v>
      </c>
      <c r="H614" s="86"/>
      <c r="I614" s="86"/>
      <c r="J614" s="87"/>
    </row>
    <row r="615" customHeight="1" spans="1:10">
      <c r="A615" s="82">
        <v>610</v>
      </c>
      <c r="B615" s="91" t="s">
        <v>877</v>
      </c>
      <c r="C615" s="85" t="s">
        <v>264</v>
      </c>
      <c r="D615" s="84" t="s">
        <v>290</v>
      </c>
      <c r="E615" s="438" t="s">
        <v>291</v>
      </c>
      <c r="F615" s="86">
        <v>117.6</v>
      </c>
      <c r="G615" s="86">
        <f t="shared" si="9"/>
        <v>117.6</v>
      </c>
      <c r="H615" s="86"/>
      <c r="I615" s="86"/>
      <c r="J615" s="87"/>
    </row>
    <row r="616" s="70" customFormat="1" customHeight="1" spans="1:10">
      <c r="A616" s="82">
        <v>611</v>
      </c>
      <c r="B616" s="91" t="s">
        <v>878</v>
      </c>
      <c r="C616" s="85" t="s">
        <v>264</v>
      </c>
      <c r="D616" s="84" t="s">
        <v>290</v>
      </c>
      <c r="E616" s="438" t="s">
        <v>291</v>
      </c>
      <c r="F616" s="86">
        <v>114</v>
      </c>
      <c r="G616" s="86">
        <f t="shared" si="9"/>
        <v>114</v>
      </c>
      <c r="H616" s="86"/>
      <c r="I616" s="86"/>
      <c r="J616" s="87"/>
    </row>
    <row r="617" customHeight="1" spans="1:10">
      <c r="A617" s="82">
        <v>612</v>
      </c>
      <c r="B617" s="91" t="s">
        <v>879</v>
      </c>
      <c r="C617" s="85" t="s">
        <v>264</v>
      </c>
      <c r="D617" s="84" t="s">
        <v>290</v>
      </c>
      <c r="E617" s="438" t="s">
        <v>291</v>
      </c>
      <c r="F617" s="86">
        <v>112.01</v>
      </c>
      <c r="G617" s="86">
        <f t="shared" si="9"/>
        <v>112.01</v>
      </c>
      <c r="H617" s="86"/>
      <c r="I617" s="86"/>
      <c r="J617" s="87"/>
    </row>
    <row r="618" customHeight="1" spans="1:10">
      <c r="A618" s="82">
        <v>613</v>
      </c>
      <c r="B618" s="91" t="s">
        <v>880</v>
      </c>
      <c r="C618" s="85" t="s">
        <v>264</v>
      </c>
      <c r="D618" s="84" t="s">
        <v>290</v>
      </c>
      <c r="E618" s="438" t="s">
        <v>291</v>
      </c>
      <c r="F618" s="86">
        <v>110</v>
      </c>
      <c r="G618" s="86">
        <f t="shared" si="9"/>
        <v>110</v>
      </c>
      <c r="H618" s="86"/>
      <c r="I618" s="86"/>
      <c r="J618" s="87"/>
    </row>
    <row r="619" customHeight="1" spans="1:10">
      <c r="A619" s="82">
        <v>614</v>
      </c>
      <c r="B619" s="91" t="s">
        <v>881</v>
      </c>
      <c r="C619" s="85" t="s">
        <v>264</v>
      </c>
      <c r="D619" s="84" t="s">
        <v>290</v>
      </c>
      <c r="E619" s="438" t="s">
        <v>291</v>
      </c>
      <c r="F619" s="86">
        <v>100.06</v>
      </c>
      <c r="G619" s="86">
        <f t="shared" si="9"/>
        <v>100.06</v>
      </c>
      <c r="H619" s="86"/>
      <c r="I619" s="86"/>
      <c r="J619" s="87"/>
    </row>
    <row r="620" s="70" customFormat="1" customHeight="1" spans="1:10">
      <c r="A620" s="82">
        <v>615</v>
      </c>
      <c r="B620" s="91" t="s">
        <v>882</v>
      </c>
      <c r="C620" s="85" t="s">
        <v>264</v>
      </c>
      <c r="D620" s="84" t="s">
        <v>290</v>
      </c>
      <c r="E620" s="438" t="s">
        <v>291</v>
      </c>
      <c r="F620" s="86">
        <v>92</v>
      </c>
      <c r="G620" s="86">
        <f t="shared" si="9"/>
        <v>92</v>
      </c>
      <c r="H620" s="86"/>
      <c r="I620" s="86"/>
      <c r="J620" s="87"/>
    </row>
    <row r="621" customHeight="1" spans="1:10">
      <c r="A621" s="82">
        <v>616</v>
      </c>
      <c r="B621" s="91" t="s">
        <v>883</v>
      </c>
      <c r="C621" s="85" t="s">
        <v>264</v>
      </c>
      <c r="D621" s="84" t="s">
        <v>290</v>
      </c>
      <c r="E621" s="438" t="s">
        <v>291</v>
      </c>
      <c r="F621" s="86">
        <v>86.4</v>
      </c>
      <c r="G621" s="86">
        <f t="shared" si="9"/>
        <v>86.4</v>
      </c>
      <c r="H621" s="86"/>
      <c r="I621" s="86"/>
      <c r="J621" s="87"/>
    </row>
    <row r="622" s="70" customFormat="1" customHeight="1" spans="1:10">
      <c r="A622" s="82">
        <v>617</v>
      </c>
      <c r="B622" s="91" t="s">
        <v>884</v>
      </c>
      <c r="C622" s="85" t="s">
        <v>264</v>
      </c>
      <c r="D622" s="84" t="s">
        <v>290</v>
      </c>
      <c r="E622" s="438" t="s">
        <v>291</v>
      </c>
      <c r="F622" s="86">
        <v>84</v>
      </c>
      <c r="G622" s="86">
        <f t="shared" si="9"/>
        <v>84</v>
      </c>
      <c r="H622" s="86"/>
      <c r="I622" s="86"/>
      <c r="J622" s="87"/>
    </row>
    <row r="623" customHeight="1" spans="1:10">
      <c r="A623" s="82">
        <v>618</v>
      </c>
      <c r="B623" s="91" t="s">
        <v>885</v>
      </c>
      <c r="C623" s="85" t="s">
        <v>264</v>
      </c>
      <c r="D623" s="84" t="s">
        <v>290</v>
      </c>
      <c r="E623" s="438" t="s">
        <v>291</v>
      </c>
      <c r="F623" s="86">
        <v>72.8</v>
      </c>
      <c r="G623" s="86">
        <f t="shared" si="9"/>
        <v>72.8</v>
      </c>
      <c r="H623" s="86"/>
      <c r="I623" s="86"/>
      <c r="J623" s="87"/>
    </row>
    <row r="624" customHeight="1" spans="1:10">
      <c r="A624" s="82">
        <v>619</v>
      </c>
      <c r="B624" s="91" t="s">
        <v>886</v>
      </c>
      <c r="C624" s="85" t="s">
        <v>264</v>
      </c>
      <c r="D624" s="84" t="s">
        <v>290</v>
      </c>
      <c r="E624" s="438" t="s">
        <v>291</v>
      </c>
      <c r="F624" s="86">
        <v>72</v>
      </c>
      <c r="G624" s="86">
        <f t="shared" si="9"/>
        <v>72</v>
      </c>
      <c r="H624" s="86"/>
      <c r="I624" s="86"/>
      <c r="J624" s="87"/>
    </row>
    <row r="625" customHeight="1" spans="1:10">
      <c r="A625" s="82">
        <v>620</v>
      </c>
      <c r="B625" s="91" t="s">
        <v>887</v>
      </c>
      <c r="C625" s="85" t="s">
        <v>264</v>
      </c>
      <c r="D625" s="84" t="s">
        <v>290</v>
      </c>
      <c r="E625" s="438" t="s">
        <v>291</v>
      </c>
      <c r="F625" s="86">
        <v>69.6</v>
      </c>
      <c r="G625" s="86">
        <f t="shared" si="9"/>
        <v>69.6</v>
      </c>
      <c r="H625" s="86"/>
      <c r="I625" s="86"/>
      <c r="J625" s="87"/>
    </row>
    <row r="626" s="70" customFormat="1" customHeight="1" spans="1:10">
      <c r="A626" s="82">
        <v>621</v>
      </c>
      <c r="B626" s="91" t="s">
        <v>888</v>
      </c>
      <c r="C626" s="85" t="s">
        <v>264</v>
      </c>
      <c r="D626" s="84" t="s">
        <v>290</v>
      </c>
      <c r="E626" s="438" t="s">
        <v>291</v>
      </c>
      <c r="F626" s="86">
        <v>60</v>
      </c>
      <c r="G626" s="86">
        <f t="shared" si="9"/>
        <v>60</v>
      </c>
      <c r="H626" s="86"/>
      <c r="I626" s="86"/>
      <c r="J626" s="87"/>
    </row>
    <row r="627" s="70" customFormat="1" customHeight="1" spans="1:10">
      <c r="A627" s="82">
        <v>622</v>
      </c>
      <c r="B627" s="91" t="s">
        <v>889</v>
      </c>
      <c r="C627" s="85" t="s">
        <v>264</v>
      </c>
      <c r="D627" s="84" t="s">
        <v>290</v>
      </c>
      <c r="E627" s="438" t="s">
        <v>291</v>
      </c>
      <c r="F627" s="86">
        <v>60</v>
      </c>
      <c r="G627" s="86">
        <f t="shared" si="9"/>
        <v>60</v>
      </c>
      <c r="H627" s="86"/>
      <c r="I627" s="86"/>
      <c r="J627" s="87"/>
    </row>
    <row r="628" customHeight="1" spans="1:10">
      <c r="A628" s="82">
        <v>623</v>
      </c>
      <c r="B628" s="91" t="s">
        <v>890</v>
      </c>
      <c r="C628" s="85" t="s">
        <v>264</v>
      </c>
      <c r="D628" s="84" t="s">
        <v>290</v>
      </c>
      <c r="E628" s="438" t="s">
        <v>291</v>
      </c>
      <c r="F628" s="86">
        <v>60</v>
      </c>
      <c r="G628" s="86">
        <f t="shared" si="9"/>
        <v>60</v>
      </c>
      <c r="H628" s="86"/>
      <c r="I628" s="86"/>
      <c r="J628" s="87"/>
    </row>
    <row r="629" customHeight="1" spans="1:10">
      <c r="A629" s="82">
        <v>624</v>
      </c>
      <c r="B629" s="91" t="s">
        <v>891</v>
      </c>
      <c r="C629" s="85" t="s">
        <v>264</v>
      </c>
      <c r="D629" s="84" t="s">
        <v>290</v>
      </c>
      <c r="E629" s="438" t="s">
        <v>291</v>
      </c>
      <c r="F629" s="86">
        <v>42</v>
      </c>
      <c r="G629" s="86">
        <f t="shared" si="9"/>
        <v>42</v>
      </c>
      <c r="H629" s="86"/>
      <c r="I629" s="86"/>
      <c r="J629" s="87"/>
    </row>
    <row r="630" customHeight="1" spans="1:10">
      <c r="A630" s="82">
        <v>625</v>
      </c>
      <c r="B630" s="91" t="s">
        <v>892</v>
      </c>
      <c r="C630" s="85" t="s">
        <v>264</v>
      </c>
      <c r="D630" s="84" t="s">
        <v>290</v>
      </c>
      <c r="E630" s="438" t="s">
        <v>291</v>
      </c>
      <c r="F630" s="86">
        <v>30</v>
      </c>
      <c r="G630" s="86">
        <f t="shared" si="9"/>
        <v>30</v>
      </c>
      <c r="H630" s="86"/>
      <c r="I630" s="86"/>
      <c r="J630" s="87"/>
    </row>
    <row r="631" customHeight="1" spans="1:10">
      <c r="A631" s="82">
        <v>626</v>
      </c>
      <c r="B631" s="91" t="s">
        <v>893</v>
      </c>
      <c r="C631" s="85" t="s">
        <v>264</v>
      </c>
      <c r="D631" s="84" t="s">
        <v>290</v>
      </c>
      <c r="E631" s="438" t="s">
        <v>291</v>
      </c>
      <c r="F631" s="86">
        <v>24</v>
      </c>
      <c r="G631" s="86">
        <f t="shared" si="9"/>
        <v>24</v>
      </c>
      <c r="H631" s="86"/>
      <c r="I631" s="86"/>
      <c r="J631" s="87"/>
    </row>
    <row r="632" customHeight="1" spans="1:10">
      <c r="A632" s="82">
        <v>627</v>
      </c>
      <c r="B632" s="91" t="s">
        <v>894</v>
      </c>
      <c r="C632" s="85" t="s">
        <v>264</v>
      </c>
      <c r="D632" s="84" t="s">
        <v>290</v>
      </c>
      <c r="E632" s="438" t="s">
        <v>291</v>
      </c>
      <c r="F632" s="86">
        <v>4</v>
      </c>
      <c r="G632" s="86">
        <f t="shared" si="9"/>
        <v>4</v>
      </c>
      <c r="H632" s="86"/>
      <c r="I632" s="86"/>
      <c r="J632" s="87"/>
    </row>
    <row r="633" customHeight="1" spans="1:10">
      <c r="A633" s="82">
        <v>628</v>
      </c>
      <c r="B633" s="91" t="s">
        <v>895</v>
      </c>
      <c r="C633" s="85" t="s">
        <v>264</v>
      </c>
      <c r="D633" s="84" t="s">
        <v>290</v>
      </c>
      <c r="E633" s="438" t="s">
        <v>291</v>
      </c>
      <c r="F633" s="86">
        <v>0.2</v>
      </c>
      <c r="G633" s="86">
        <f t="shared" si="9"/>
        <v>0.2</v>
      </c>
      <c r="H633" s="86"/>
      <c r="I633" s="86"/>
      <c r="J633" s="87"/>
    </row>
    <row r="634" customHeight="1" spans="1:10">
      <c r="A634" s="82">
        <v>629</v>
      </c>
      <c r="B634" s="91" t="s">
        <v>896</v>
      </c>
      <c r="C634" s="85" t="s">
        <v>264</v>
      </c>
      <c r="D634" s="84" t="s">
        <v>290</v>
      </c>
      <c r="E634" s="438" t="s">
        <v>291</v>
      </c>
      <c r="F634" s="86">
        <v>0.04</v>
      </c>
      <c r="G634" s="86">
        <f t="shared" si="9"/>
        <v>0.04</v>
      </c>
      <c r="H634" s="86"/>
      <c r="I634" s="86"/>
      <c r="J634" s="87"/>
    </row>
    <row r="635" s="70" customFormat="1" customHeight="1" spans="1:10">
      <c r="A635" s="82">
        <v>630</v>
      </c>
      <c r="B635" s="91" t="s">
        <v>897</v>
      </c>
      <c r="C635" s="85" t="s">
        <v>264</v>
      </c>
      <c r="D635" s="84" t="s">
        <v>290</v>
      </c>
      <c r="E635" s="438" t="s">
        <v>291</v>
      </c>
      <c r="F635" s="86">
        <v>0.02</v>
      </c>
      <c r="G635" s="86">
        <f t="shared" si="9"/>
        <v>0.02</v>
      </c>
      <c r="H635" s="86"/>
      <c r="I635" s="86"/>
      <c r="J635" s="87"/>
    </row>
    <row r="636" s="71" customFormat="1" customHeight="1" spans="1:10">
      <c r="A636" s="93" t="s">
        <v>898</v>
      </c>
      <c r="B636" s="94"/>
      <c r="C636" s="85"/>
      <c r="D636" s="110"/>
      <c r="E636" s="95"/>
      <c r="F636" s="96">
        <f>SUM(F6:F635)</f>
        <v>11583281.17</v>
      </c>
      <c r="G636" s="96">
        <f>SUM(G6:G635)</f>
        <v>11583281.17</v>
      </c>
      <c r="H636" s="96"/>
      <c r="I636" s="96" t="s">
        <v>199</v>
      </c>
      <c r="J636" s="97"/>
    </row>
    <row r="637" s="71" customFormat="1" customHeight="1" spans="1:10">
      <c r="A637" s="93" t="s">
        <v>899</v>
      </c>
      <c r="B637" s="94"/>
      <c r="C637" s="85"/>
      <c r="D637" s="110"/>
      <c r="E637" s="95"/>
      <c r="F637" s="96">
        <v>11583281.17</v>
      </c>
      <c r="G637" s="96"/>
      <c r="H637" s="96"/>
      <c r="I637" s="96" t="s">
        <v>199</v>
      </c>
      <c r="J637" s="97"/>
    </row>
    <row r="638" s="71" customFormat="1" customHeight="1" spans="1:11">
      <c r="A638" s="93" t="s">
        <v>900</v>
      </c>
      <c r="B638" s="94"/>
      <c r="C638" s="85"/>
      <c r="D638" s="110"/>
      <c r="E638" s="95"/>
      <c r="F638" s="96"/>
      <c r="G638" s="96">
        <f>G636</f>
        <v>11583281.17</v>
      </c>
      <c r="H638" s="96"/>
      <c r="I638" s="96"/>
      <c r="J638" s="97"/>
      <c r="K638" s="446"/>
    </row>
    <row r="639" s="71" customFormat="1" customHeight="1" spans="1:10">
      <c r="A639" s="93" t="s">
        <v>189</v>
      </c>
      <c r="B639" s="94"/>
      <c r="C639" s="85"/>
      <c r="D639" s="110"/>
      <c r="E639" s="97"/>
      <c r="F639" s="288">
        <f>F636-F637</f>
        <v>0</v>
      </c>
      <c r="G639" s="288">
        <f>G636-G638</f>
        <v>0</v>
      </c>
      <c r="H639" s="96"/>
      <c r="I639" s="96" t="s">
        <v>199</v>
      </c>
      <c r="J639" s="97"/>
    </row>
    <row r="640" customHeight="1" spans="1:10">
      <c r="A640" s="444" t="str">
        <f>基础信息!A4</f>
        <v>被评估单位填表人：俞蕊</v>
      </c>
      <c r="B640" s="444"/>
      <c r="C640" s="444"/>
      <c r="D640" s="444"/>
      <c r="F640" s="445" t="str">
        <f>基础信息!A3</f>
        <v>评估人员：李美花、刘婧</v>
      </c>
      <c r="G640" s="99"/>
      <c r="H640" s="99"/>
      <c r="I640" s="99"/>
      <c r="J640" s="99"/>
    </row>
    <row r="641" customHeight="1" spans="1:1">
      <c r="A641" s="100" t="str">
        <f>基础信息!A5</f>
        <v>填表日期：2021年8月27日</v>
      </c>
    </row>
  </sheetData>
  <autoFilter ref="A5:J641">
    <extLst/>
  </autoFilter>
  <mergeCells count="8">
    <mergeCell ref="A1:J1"/>
    <mergeCell ref="A2:J2"/>
    <mergeCell ref="A4:D4"/>
    <mergeCell ref="A636:B636"/>
    <mergeCell ref="A637:B637"/>
    <mergeCell ref="A638:B638"/>
    <mergeCell ref="A639:B639"/>
    <mergeCell ref="F640:J640"/>
  </mergeCells>
  <printOptions horizontalCentered="1"/>
  <pageMargins left="0.8" right="0.8" top="0.67" bottom="0.67" header="1.06" footer="0.51"/>
  <pageSetup paperSize="9" scale="98" fitToHeight="0" orientation="landscape" horizontalDpi="600" verticalDpi="600"/>
  <headerFooter scaleWithDoc="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A205"/>
  <sheetViews>
    <sheetView workbookViewId="0">
      <selection activeCell="K25" sqref="K25"/>
    </sheetView>
  </sheetViews>
  <sheetFormatPr defaultColWidth="9" defaultRowHeight="15.75"/>
  <cols>
    <col min="1" max="1" width="9" style="128"/>
  </cols>
  <sheetData>
    <row r="3" spans="1:1">
      <c r="A3" s="128">
        <v>71</v>
      </c>
    </row>
    <row r="18" spans="1:1">
      <c r="A18" s="128">
        <v>78</v>
      </c>
    </row>
    <row r="31" spans="1:1">
      <c r="A31" s="128">
        <v>90</v>
      </c>
    </row>
    <row r="44" spans="1:1">
      <c r="A44" s="128">
        <v>97</v>
      </c>
    </row>
    <row r="58" spans="1:1">
      <c r="A58" s="128">
        <v>168</v>
      </c>
    </row>
    <row r="68" spans="1:1">
      <c r="A68" s="128">
        <v>173</v>
      </c>
    </row>
    <row r="76" spans="1:1">
      <c r="A76" s="128" t="s">
        <v>901</v>
      </c>
    </row>
    <row r="85" spans="1:1">
      <c r="A85" s="128">
        <v>222</v>
      </c>
    </row>
    <row r="105" spans="1:1">
      <c r="A105" s="128">
        <v>252</v>
      </c>
    </row>
    <row r="115" spans="1:1">
      <c r="A115" s="128">
        <v>257</v>
      </c>
    </row>
    <row r="125" spans="1:1">
      <c r="A125" s="128">
        <v>262</v>
      </c>
    </row>
    <row r="134" spans="1:1">
      <c r="A134" s="128">
        <v>371</v>
      </c>
    </row>
    <row r="144" spans="1:1">
      <c r="A144" s="128">
        <v>425</v>
      </c>
    </row>
    <row r="153" spans="1:1">
      <c r="A153" s="128">
        <v>436</v>
      </c>
    </row>
    <row r="164" spans="1:1">
      <c r="A164" s="128">
        <v>491</v>
      </c>
    </row>
    <row r="176" spans="1:1">
      <c r="A176" s="128">
        <v>511</v>
      </c>
    </row>
    <row r="185" spans="1:1">
      <c r="A185" s="128">
        <v>514</v>
      </c>
    </row>
    <row r="196" spans="1:1">
      <c r="A196" s="128">
        <v>524</v>
      </c>
    </row>
    <row r="205" spans="1:1">
      <c r="A205" s="128">
        <v>569</v>
      </c>
    </row>
  </sheetData>
  <pageMargins left="0.75" right="0.75" top="1" bottom="1" header="0.5" footer="0.5"/>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9"/>
  <sheetViews>
    <sheetView view="pageBreakPreview" zoomScale="90" zoomScaleNormal="100" topLeftCell="A78" workbookViewId="0">
      <selection activeCell="N111" sqref="N111"/>
    </sheetView>
  </sheetViews>
  <sheetFormatPr defaultColWidth="9" defaultRowHeight="15.75" customHeight="1"/>
  <cols>
    <col min="1" max="1" width="6.375" style="70" customWidth="1"/>
    <col min="2" max="2" width="31.1083333333333" style="70" customWidth="1"/>
    <col min="3" max="3" width="10.9666666666667" style="70" customWidth="1"/>
    <col min="4" max="4" width="10.8333333333333" style="70" customWidth="1"/>
    <col min="5" max="5" width="9.125" style="70" customWidth="1"/>
    <col min="6" max="6" width="13.125" style="70"/>
    <col min="7" max="7" width="14.25" style="263" customWidth="1"/>
    <col min="8" max="8" width="10.75" style="70" customWidth="1"/>
    <col min="9" max="9" width="10.875" style="70" customWidth="1"/>
    <col min="10" max="10" width="10.125" style="70" customWidth="1"/>
    <col min="11" max="16384" width="9" style="70"/>
  </cols>
  <sheetData>
    <row r="1" s="68" customFormat="1" ht="30" customHeight="1" spans="1:10">
      <c r="A1" s="72" t="s">
        <v>902</v>
      </c>
      <c r="B1" s="73"/>
      <c r="C1" s="73"/>
      <c r="D1" s="73"/>
      <c r="E1" s="73"/>
      <c r="F1" s="73"/>
      <c r="G1" s="435"/>
      <c r="H1" s="73"/>
      <c r="I1" s="73"/>
      <c r="J1" s="73"/>
    </row>
    <row r="2" ht="14.1" customHeight="1" spans="1:10">
      <c r="A2" s="74" t="str">
        <f>基础信息!A1</f>
        <v>评估基准日：2021年6月30日</v>
      </c>
      <c r="B2" s="75"/>
      <c r="C2" s="75"/>
      <c r="D2" s="75"/>
      <c r="E2" s="75"/>
      <c r="F2" s="75"/>
      <c r="G2" s="281"/>
      <c r="H2" s="76"/>
      <c r="I2" s="76"/>
      <c r="J2" s="76"/>
    </row>
    <row r="3" ht="14.1" customHeight="1" spans="1:10">
      <c r="A3" s="75"/>
      <c r="B3" s="75"/>
      <c r="C3" s="75"/>
      <c r="D3" s="75"/>
      <c r="E3" s="75"/>
      <c r="F3" s="75"/>
      <c r="G3" s="281"/>
      <c r="H3" s="76"/>
      <c r="I3" s="76"/>
      <c r="J3" s="77" t="s">
        <v>903</v>
      </c>
    </row>
    <row r="4" customHeight="1" spans="1:10">
      <c r="A4" s="436" t="str">
        <f>基础信息!A2</f>
        <v>被评估单位：江苏省糖烟酒总公司</v>
      </c>
      <c r="J4" s="79" t="s">
        <v>119</v>
      </c>
    </row>
    <row r="5" s="69" customFormat="1" customHeight="1" spans="1:10">
      <c r="A5" s="80" t="s">
        <v>120</v>
      </c>
      <c r="B5" s="80" t="s">
        <v>904</v>
      </c>
      <c r="C5" s="80" t="s">
        <v>260</v>
      </c>
      <c r="D5" s="80" t="s">
        <v>261</v>
      </c>
      <c r="E5" s="80" t="s">
        <v>262</v>
      </c>
      <c r="F5" s="80" t="s">
        <v>86</v>
      </c>
      <c r="G5" s="285" t="s">
        <v>87</v>
      </c>
      <c r="H5" s="80" t="s">
        <v>88</v>
      </c>
      <c r="I5" s="80" t="s">
        <v>122</v>
      </c>
      <c r="J5" s="80" t="s">
        <v>182</v>
      </c>
    </row>
    <row r="6" s="70" customFormat="1" customHeight="1" spans="1:10">
      <c r="A6" s="82">
        <v>1</v>
      </c>
      <c r="B6" s="83" t="s">
        <v>905</v>
      </c>
      <c r="C6" s="85" t="s">
        <v>264</v>
      </c>
      <c r="D6" s="84" t="s">
        <v>265</v>
      </c>
      <c r="E6" s="82" t="s">
        <v>906</v>
      </c>
      <c r="F6" s="86">
        <v>2037600</v>
      </c>
      <c r="G6" s="210">
        <v>0</v>
      </c>
      <c r="H6" s="86"/>
      <c r="I6" s="86" t="s">
        <v>199</v>
      </c>
      <c r="J6" s="87"/>
    </row>
    <row r="7" customHeight="1" spans="1:10">
      <c r="A7" s="82">
        <v>2</v>
      </c>
      <c r="B7" s="83" t="s">
        <v>907</v>
      </c>
      <c r="C7" s="85" t="s">
        <v>264</v>
      </c>
      <c r="D7" s="84" t="s">
        <v>265</v>
      </c>
      <c r="E7" s="82" t="s">
        <v>906</v>
      </c>
      <c r="F7" s="86">
        <v>1262069.62</v>
      </c>
      <c r="G7" s="210">
        <v>0</v>
      </c>
      <c r="H7" s="86"/>
      <c r="I7" s="86" t="s">
        <v>199</v>
      </c>
      <c r="J7" s="87"/>
    </row>
    <row r="8" s="70" customFormat="1" customHeight="1" spans="1:10">
      <c r="A8" s="82">
        <v>3</v>
      </c>
      <c r="B8" s="91" t="s">
        <v>908</v>
      </c>
      <c r="C8" s="85" t="s">
        <v>264</v>
      </c>
      <c r="D8" s="84" t="s">
        <v>265</v>
      </c>
      <c r="E8" s="82" t="s">
        <v>906</v>
      </c>
      <c r="F8" s="86">
        <v>1111146</v>
      </c>
      <c r="G8" s="210">
        <v>0</v>
      </c>
      <c r="H8" s="86"/>
      <c r="I8" s="86" t="s">
        <v>199</v>
      </c>
      <c r="J8" s="87"/>
    </row>
    <row r="9" customHeight="1" spans="1:10">
      <c r="A9" s="82">
        <v>4</v>
      </c>
      <c r="B9" s="91" t="s">
        <v>909</v>
      </c>
      <c r="C9" s="85" t="s">
        <v>264</v>
      </c>
      <c r="D9" s="84" t="s">
        <v>265</v>
      </c>
      <c r="E9" s="82" t="s">
        <v>906</v>
      </c>
      <c r="F9" s="86">
        <v>884706</v>
      </c>
      <c r="G9" s="210">
        <v>0</v>
      </c>
      <c r="H9" s="86"/>
      <c r="I9" s="86" t="s">
        <v>199</v>
      </c>
      <c r="J9" s="87"/>
    </row>
    <row r="10" customHeight="1" spans="1:10">
      <c r="A10" s="82">
        <v>5</v>
      </c>
      <c r="B10" s="91" t="s">
        <v>910</v>
      </c>
      <c r="C10" s="85" t="s">
        <v>264</v>
      </c>
      <c r="D10" s="84" t="s">
        <v>265</v>
      </c>
      <c r="E10" s="82" t="s">
        <v>906</v>
      </c>
      <c r="F10" s="86">
        <v>545869</v>
      </c>
      <c r="G10" s="210">
        <v>0</v>
      </c>
      <c r="H10" s="86"/>
      <c r="I10" s="86" t="s">
        <v>199</v>
      </c>
      <c r="J10" s="87"/>
    </row>
    <row r="11" customHeight="1" spans="1:10">
      <c r="A11" s="82">
        <v>6</v>
      </c>
      <c r="B11" s="91" t="s">
        <v>911</v>
      </c>
      <c r="C11" s="85" t="s">
        <v>264</v>
      </c>
      <c r="D11" s="84" t="s">
        <v>265</v>
      </c>
      <c r="E11" s="82" t="s">
        <v>906</v>
      </c>
      <c r="F11" s="86">
        <v>519024</v>
      </c>
      <c r="G11" s="210">
        <v>0</v>
      </c>
      <c r="H11" s="86"/>
      <c r="I11" s="86" t="s">
        <v>199</v>
      </c>
      <c r="J11" s="87"/>
    </row>
    <row r="12" s="70" customFormat="1" customHeight="1" spans="1:10">
      <c r="A12" s="82">
        <v>7</v>
      </c>
      <c r="B12" s="91" t="s">
        <v>912</v>
      </c>
      <c r="C12" s="85" t="s">
        <v>264</v>
      </c>
      <c r="D12" s="84" t="s">
        <v>265</v>
      </c>
      <c r="E12" s="82" t="s">
        <v>906</v>
      </c>
      <c r="F12" s="86">
        <v>489840</v>
      </c>
      <c r="G12" s="210">
        <v>0</v>
      </c>
      <c r="H12" s="86"/>
      <c r="I12" s="86" t="s">
        <v>199</v>
      </c>
      <c r="J12" s="87"/>
    </row>
    <row r="13" s="70" customFormat="1" customHeight="1" spans="1:10">
      <c r="A13" s="82">
        <v>8</v>
      </c>
      <c r="B13" s="91" t="s">
        <v>913</v>
      </c>
      <c r="C13" s="85" t="s">
        <v>264</v>
      </c>
      <c r="D13" s="84" t="s">
        <v>265</v>
      </c>
      <c r="E13" s="82" t="s">
        <v>906</v>
      </c>
      <c r="F13" s="86">
        <v>458508</v>
      </c>
      <c r="G13" s="210">
        <v>0</v>
      </c>
      <c r="H13" s="86"/>
      <c r="I13" s="86" t="s">
        <v>199</v>
      </c>
      <c r="J13" s="87"/>
    </row>
    <row r="14" customHeight="1" spans="1:10">
      <c r="A14" s="82">
        <v>9</v>
      </c>
      <c r="B14" s="91" t="s">
        <v>286</v>
      </c>
      <c r="C14" s="85" t="s">
        <v>264</v>
      </c>
      <c r="D14" s="84" t="s">
        <v>265</v>
      </c>
      <c r="E14" s="82" t="s">
        <v>906</v>
      </c>
      <c r="F14" s="86">
        <v>436800</v>
      </c>
      <c r="G14" s="210">
        <v>0</v>
      </c>
      <c r="H14" s="86"/>
      <c r="I14" s="86" t="s">
        <v>199</v>
      </c>
      <c r="J14" s="87"/>
    </row>
    <row r="15" customHeight="1" spans="1:10">
      <c r="A15" s="82">
        <v>10</v>
      </c>
      <c r="B15" s="91" t="s">
        <v>914</v>
      </c>
      <c r="C15" s="85" t="s">
        <v>264</v>
      </c>
      <c r="D15" s="84" t="s">
        <v>265</v>
      </c>
      <c r="E15" s="82" t="s">
        <v>906</v>
      </c>
      <c r="F15" s="86">
        <v>388400</v>
      </c>
      <c r="G15" s="210">
        <v>0</v>
      </c>
      <c r="H15" s="86"/>
      <c r="I15" s="86" t="s">
        <v>199</v>
      </c>
      <c r="J15" s="87"/>
    </row>
    <row r="16" s="70" customFormat="1" customHeight="1" spans="1:10">
      <c r="A16" s="82">
        <v>11</v>
      </c>
      <c r="B16" s="91" t="s">
        <v>915</v>
      </c>
      <c r="C16" s="85" t="s">
        <v>264</v>
      </c>
      <c r="D16" s="84" t="s">
        <v>265</v>
      </c>
      <c r="E16" s="82" t="s">
        <v>906</v>
      </c>
      <c r="F16" s="86">
        <v>351660</v>
      </c>
      <c r="G16" s="210">
        <v>0</v>
      </c>
      <c r="H16" s="86"/>
      <c r="I16" s="86" t="s">
        <v>199</v>
      </c>
      <c r="J16" s="87"/>
    </row>
    <row r="17" s="70" customFormat="1" customHeight="1" spans="1:10">
      <c r="A17" s="82">
        <v>12</v>
      </c>
      <c r="B17" s="91" t="s">
        <v>916</v>
      </c>
      <c r="C17" s="85" t="s">
        <v>264</v>
      </c>
      <c r="D17" s="84" t="s">
        <v>265</v>
      </c>
      <c r="E17" s="82" t="s">
        <v>906</v>
      </c>
      <c r="F17" s="86">
        <v>258000</v>
      </c>
      <c r="G17" s="210">
        <v>0</v>
      </c>
      <c r="H17" s="86"/>
      <c r="I17" s="86" t="s">
        <v>199</v>
      </c>
      <c r="J17" s="87"/>
    </row>
    <row r="18" s="70" customFormat="1" customHeight="1" spans="1:10">
      <c r="A18" s="82">
        <v>13</v>
      </c>
      <c r="B18" s="91" t="s">
        <v>917</v>
      </c>
      <c r="C18" s="85" t="s">
        <v>264</v>
      </c>
      <c r="D18" s="84" t="s">
        <v>265</v>
      </c>
      <c r="E18" s="82" t="s">
        <v>906</v>
      </c>
      <c r="F18" s="86">
        <v>251176.78</v>
      </c>
      <c r="G18" s="210">
        <v>0</v>
      </c>
      <c r="H18" s="86"/>
      <c r="I18" s="86" t="s">
        <v>199</v>
      </c>
      <c r="J18" s="87"/>
    </row>
    <row r="19" customHeight="1" spans="1:10">
      <c r="A19" s="82">
        <v>14</v>
      </c>
      <c r="B19" s="91" t="s">
        <v>918</v>
      </c>
      <c r="C19" s="85" t="s">
        <v>264</v>
      </c>
      <c r="D19" s="84" t="s">
        <v>265</v>
      </c>
      <c r="E19" s="82" t="s">
        <v>906</v>
      </c>
      <c r="F19" s="86">
        <v>241140</v>
      </c>
      <c r="G19" s="210">
        <v>0</v>
      </c>
      <c r="H19" s="86"/>
      <c r="I19" s="86" t="s">
        <v>199</v>
      </c>
      <c r="J19" s="87"/>
    </row>
    <row r="20" customHeight="1" spans="1:10">
      <c r="A20" s="82">
        <v>15</v>
      </c>
      <c r="B20" s="437" t="s">
        <v>919</v>
      </c>
      <c r="C20" s="85" t="s">
        <v>264</v>
      </c>
      <c r="D20" s="84" t="s">
        <v>265</v>
      </c>
      <c r="E20" s="82" t="s">
        <v>906</v>
      </c>
      <c r="F20" s="86">
        <v>223376</v>
      </c>
      <c r="G20" s="210">
        <v>0</v>
      </c>
      <c r="H20" s="86"/>
      <c r="I20" s="86"/>
      <c r="J20" s="87"/>
    </row>
    <row r="21" s="70" customFormat="1" customHeight="1" spans="1:10">
      <c r="A21" s="82">
        <v>16</v>
      </c>
      <c r="B21" s="437" t="s">
        <v>920</v>
      </c>
      <c r="C21" s="85" t="s">
        <v>264</v>
      </c>
      <c r="D21" s="84" t="s">
        <v>265</v>
      </c>
      <c r="E21" s="82" t="s">
        <v>906</v>
      </c>
      <c r="F21" s="86">
        <v>215940</v>
      </c>
      <c r="G21" s="210">
        <v>0</v>
      </c>
      <c r="H21" s="86"/>
      <c r="I21" s="86"/>
      <c r="J21" s="87"/>
    </row>
    <row r="22" customHeight="1" spans="1:10">
      <c r="A22" s="82">
        <v>17</v>
      </c>
      <c r="B22" s="437" t="s">
        <v>921</v>
      </c>
      <c r="C22" s="85" t="s">
        <v>264</v>
      </c>
      <c r="D22" s="84" t="s">
        <v>265</v>
      </c>
      <c r="E22" s="82" t="s">
        <v>906</v>
      </c>
      <c r="F22" s="86">
        <v>193580</v>
      </c>
      <c r="G22" s="210">
        <v>0</v>
      </c>
      <c r="H22" s="86"/>
      <c r="I22" s="86"/>
      <c r="J22" s="87"/>
    </row>
    <row r="23" s="70" customFormat="1" customHeight="1" spans="1:10">
      <c r="A23" s="82">
        <v>18</v>
      </c>
      <c r="B23" s="437" t="s">
        <v>922</v>
      </c>
      <c r="C23" s="85" t="s">
        <v>264</v>
      </c>
      <c r="D23" s="84" t="s">
        <v>265</v>
      </c>
      <c r="E23" s="82" t="s">
        <v>906</v>
      </c>
      <c r="F23" s="86">
        <v>170216.2</v>
      </c>
      <c r="G23" s="210">
        <v>0</v>
      </c>
      <c r="H23" s="86"/>
      <c r="I23" s="86"/>
      <c r="J23" s="87"/>
    </row>
    <row r="24" s="70" customFormat="1" customHeight="1" spans="1:10">
      <c r="A24" s="82">
        <v>19</v>
      </c>
      <c r="B24" s="437" t="s">
        <v>923</v>
      </c>
      <c r="C24" s="85" t="s">
        <v>264</v>
      </c>
      <c r="D24" s="84" t="s">
        <v>265</v>
      </c>
      <c r="E24" s="82" t="s">
        <v>906</v>
      </c>
      <c r="F24" s="86">
        <v>130949.2</v>
      </c>
      <c r="G24" s="210">
        <v>0</v>
      </c>
      <c r="H24" s="86"/>
      <c r="I24" s="86"/>
      <c r="J24" s="87"/>
    </row>
    <row r="25" customHeight="1" spans="1:10">
      <c r="A25" s="82">
        <v>20</v>
      </c>
      <c r="B25" s="437" t="s">
        <v>924</v>
      </c>
      <c r="C25" s="85" t="s">
        <v>264</v>
      </c>
      <c r="D25" s="84" t="s">
        <v>265</v>
      </c>
      <c r="E25" s="82" t="s">
        <v>906</v>
      </c>
      <c r="F25" s="86">
        <v>120800</v>
      </c>
      <c r="G25" s="210">
        <v>0</v>
      </c>
      <c r="H25" s="86"/>
      <c r="I25" s="86"/>
      <c r="J25" s="87"/>
    </row>
    <row r="26" s="70" customFormat="1" customHeight="1" spans="1:10">
      <c r="A26" s="82">
        <v>21</v>
      </c>
      <c r="B26" s="437" t="s">
        <v>925</v>
      </c>
      <c r="C26" s="85" t="s">
        <v>264</v>
      </c>
      <c r="D26" s="84" t="s">
        <v>265</v>
      </c>
      <c r="E26" s="82" t="s">
        <v>906</v>
      </c>
      <c r="F26" s="86">
        <v>94800</v>
      </c>
      <c r="G26" s="210">
        <v>0</v>
      </c>
      <c r="H26" s="86"/>
      <c r="I26" s="86"/>
      <c r="J26" s="87"/>
    </row>
    <row r="27" s="70" customFormat="1" customHeight="1" spans="1:10">
      <c r="A27" s="82">
        <v>22</v>
      </c>
      <c r="B27" s="437" t="s">
        <v>926</v>
      </c>
      <c r="C27" s="85" t="s">
        <v>264</v>
      </c>
      <c r="D27" s="84" t="s">
        <v>265</v>
      </c>
      <c r="E27" s="82" t="s">
        <v>906</v>
      </c>
      <c r="F27" s="86">
        <v>91951</v>
      </c>
      <c r="G27" s="210">
        <v>0</v>
      </c>
      <c r="H27" s="86"/>
      <c r="I27" s="86"/>
      <c r="J27" s="87"/>
    </row>
    <row r="28" s="70" customFormat="1" customHeight="1" spans="1:10">
      <c r="A28" s="82">
        <v>23</v>
      </c>
      <c r="B28" s="437" t="s">
        <v>927</v>
      </c>
      <c r="C28" s="85" t="s">
        <v>264</v>
      </c>
      <c r="D28" s="84" t="s">
        <v>265</v>
      </c>
      <c r="E28" s="82" t="s">
        <v>906</v>
      </c>
      <c r="F28" s="86">
        <v>91616</v>
      </c>
      <c r="G28" s="210">
        <v>0</v>
      </c>
      <c r="H28" s="86"/>
      <c r="I28" s="86"/>
      <c r="J28" s="87"/>
    </row>
    <row r="29" customHeight="1" spans="1:10">
      <c r="A29" s="82">
        <v>24</v>
      </c>
      <c r="B29" s="437" t="s">
        <v>928</v>
      </c>
      <c r="C29" s="85" t="s">
        <v>264</v>
      </c>
      <c r="D29" s="84" t="s">
        <v>265</v>
      </c>
      <c r="E29" s="82" t="s">
        <v>906</v>
      </c>
      <c r="F29" s="86">
        <v>88516.8</v>
      </c>
      <c r="G29" s="210">
        <v>0</v>
      </c>
      <c r="H29" s="86"/>
      <c r="I29" s="86"/>
      <c r="J29" s="87"/>
    </row>
    <row r="30" customHeight="1" spans="1:10">
      <c r="A30" s="82">
        <v>25</v>
      </c>
      <c r="B30" s="437" t="s">
        <v>929</v>
      </c>
      <c r="C30" s="85" t="s">
        <v>264</v>
      </c>
      <c r="D30" s="84" t="s">
        <v>265</v>
      </c>
      <c r="E30" s="82" t="s">
        <v>906</v>
      </c>
      <c r="F30" s="86">
        <v>64818</v>
      </c>
      <c r="G30" s="210">
        <v>0</v>
      </c>
      <c r="H30" s="86"/>
      <c r="I30" s="86"/>
      <c r="J30" s="87"/>
    </row>
    <row r="31" s="70" customFormat="1" customHeight="1" spans="1:10">
      <c r="A31" s="82">
        <v>26</v>
      </c>
      <c r="B31" s="437" t="s">
        <v>930</v>
      </c>
      <c r="C31" s="85" t="s">
        <v>264</v>
      </c>
      <c r="D31" s="84" t="s">
        <v>265</v>
      </c>
      <c r="E31" s="82" t="s">
        <v>906</v>
      </c>
      <c r="F31" s="86">
        <v>41600</v>
      </c>
      <c r="G31" s="210">
        <v>0</v>
      </c>
      <c r="H31" s="86"/>
      <c r="I31" s="86"/>
      <c r="J31" s="87"/>
    </row>
    <row r="32" customHeight="1" spans="1:10">
      <c r="A32" s="82">
        <v>27</v>
      </c>
      <c r="B32" s="437" t="s">
        <v>931</v>
      </c>
      <c r="C32" s="85" t="s">
        <v>264</v>
      </c>
      <c r="D32" s="84" t="s">
        <v>265</v>
      </c>
      <c r="E32" s="82" t="s">
        <v>906</v>
      </c>
      <c r="F32" s="86">
        <v>32880</v>
      </c>
      <c r="G32" s="210">
        <v>0</v>
      </c>
      <c r="H32" s="86"/>
      <c r="I32" s="86"/>
      <c r="J32" s="87"/>
    </row>
    <row r="33" customHeight="1" spans="1:10">
      <c r="A33" s="82">
        <v>28</v>
      </c>
      <c r="B33" s="437" t="s">
        <v>932</v>
      </c>
      <c r="C33" s="85" t="s">
        <v>264</v>
      </c>
      <c r="D33" s="84" t="s">
        <v>265</v>
      </c>
      <c r="E33" s="82" t="s">
        <v>906</v>
      </c>
      <c r="F33" s="86">
        <v>31878</v>
      </c>
      <c r="G33" s="210">
        <v>0</v>
      </c>
      <c r="H33" s="86"/>
      <c r="I33" s="86"/>
      <c r="J33" s="87"/>
    </row>
    <row r="34" s="70" customFormat="1" customHeight="1" spans="1:10">
      <c r="A34" s="82">
        <v>29</v>
      </c>
      <c r="B34" s="437" t="s">
        <v>933</v>
      </c>
      <c r="C34" s="85" t="s">
        <v>264</v>
      </c>
      <c r="D34" s="84" t="s">
        <v>265</v>
      </c>
      <c r="E34" s="82" t="s">
        <v>906</v>
      </c>
      <c r="F34" s="86">
        <v>28800</v>
      </c>
      <c r="G34" s="210">
        <v>0</v>
      </c>
      <c r="H34" s="86"/>
      <c r="I34" s="86"/>
      <c r="J34" s="87"/>
    </row>
    <row r="35" customHeight="1" spans="1:10">
      <c r="A35" s="82">
        <v>30</v>
      </c>
      <c r="B35" s="437" t="s">
        <v>934</v>
      </c>
      <c r="C35" s="85" t="s">
        <v>264</v>
      </c>
      <c r="D35" s="84" t="s">
        <v>265</v>
      </c>
      <c r="E35" s="82" t="s">
        <v>906</v>
      </c>
      <c r="F35" s="86">
        <v>27600</v>
      </c>
      <c r="G35" s="210">
        <v>0</v>
      </c>
      <c r="H35" s="86"/>
      <c r="I35" s="86"/>
      <c r="J35" s="87"/>
    </row>
    <row r="36" s="70" customFormat="1" customHeight="1" spans="1:10">
      <c r="A36" s="82">
        <v>31</v>
      </c>
      <c r="B36" s="437" t="s">
        <v>935</v>
      </c>
      <c r="C36" s="85" t="s">
        <v>264</v>
      </c>
      <c r="D36" s="84" t="s">
        <v>265</v>
      </c>
      <c r="E36" s="82" t="s">
        <v>906</v>
      </c>
      <c r="F36" s="86">
        <v>27520</v>
      </c>
      <c r="G36" s="210">
        <v>0</v>
      </c>
      <c r="H36" s="86"/>
      <c r="I36" s="86"/>
      <c r="J36" s="87"/>
    </row>
    <row r="37" s="70" customFormat="1" customHeight="1" spans="1:10">
      <c r="A37" s="82">
        <v>32</v>
      </c>
      <c r="B37" s="437" t="s">
        <v>936</v>
      </c>
      <c r="C37" s="85" t="s">
        <v>264</v>
      </c>
      <c r="D37" s="84" t="s">
        <v>265</v>
      </c>
      <c r="E37" s="82" t="s">
        <v>906</v>
      </c>
      <c r="F37" s="86">
        <v>24380</v>
      </c>
      <c r="G37" s="210">
        <v>0</v>
      </c>
      <c r="H37" s="86"/>
      <c r="I37" s="86"/>
      <c r="J37" s="87"/>
    </row>
    <row r="38" customHeight="1" spans="1:10">
      <c r="A38" s="82">
        <v>33</v>
      </c>
      <c r="B38" s="437" t="s">
        <v>937</v>
      </c>
      <c r="C38" s="85" t="s">
        <v>264</v>
      </c>
      <c r="D38" s="84" t="s">
        <v>265</v>
      </c>
      <c r="E38" s="82" t="s">
        <v>906</v>
      </c>
      <c r="F38" s="86">
        <v>22800</v>
      </c>
      <c r="G38" s="210">
        <v>0</v>
      </c>
      <c r="H38" s="86"/>
      <c r="I38" s="86"/>
      <c r="J38" s="87"/>
    </row>
    <row r="39" s="70" customFormat="1" customHeight="1" spans="1:10">
      <c r="A39" s="82">
        <v>34</v>
      </c>
      <c r="B39" s="437" t="s">
        <v>938</v>
      </c>
      <c r="C39" s="85" t="s">
        <v>264</v>
      </c>
      <c r="D39" s="84" t="s">
        <v>265</v>
      </c>
      <c r="E39" s="82" t="s">
        <v>906</v>
      </c>
      <c r="F39" s="86">
        <v>19440</v>
      </c>
      <c r="G39" s="210">
        <v>0</v>
      </c>
      <c r="H39" s="86"/>
      <c r="I39" s="86"/>
      <c r="J39" s="87"/>
    </row>
    <row r="40" s="70" customFormat="1" customHeight="1" spans="1:10">
      <c r="A40" s="82">
        <v>35</v>
      </c>
      <c r="B40" s="437" t="s">
        <v>939</v>
      </c>
      <c r="C40" s="85" t="s">
        <v>264</v>
      </c>
      <c r="D40" s="84" t="s">
        <v>265</v>
      </c>
      <c r="E40" s="82" t="s">
        <v>906</v>
      </c>
      <c r="F40" s="86">
        <v>14772</v>
      </c>
      <c r="G40" s="210">
        <v>0</v>
      </c>
      <c r="H40" s="86"/>
      <c r="I40" s="86"/>
      <c r="J40" s="87"/>
    </row>
    <row r="41" customHeight="1" spans="1:10">
      <c r="A41" s="82">
        <v>36</v>
      </c>
      <c r="B41" s="437" t="s">
        <v>940</v>
      </c>
      <c r="C41" s="85" t="s">
        <v>264</v>
      </c>
      <c r="D41" s="84" t="s">
        <v>265</v>
      </c>
      <c r="E41" s="82" t="s">
        <v>906</v>
      </c>
      <c r="F41" s="86">
        <v>14400</v>
      </c>
      <c r="G41" s="210">
        <v>0</v>
      </c>
      <c r="H41" s="86"/>
      <c r="I41" s="86"/>
      <c r="J41" s="87"/>
    </row>
    <row r="42" s="70" customFormat="1" customHeight="1" spans="1:10">
      <c r="A42" s="82">
        <v>37</v>
      </c>
      <c r="B42" s="437" t="s">
        <v>941</v>
      </c>
      <c r="C42" s="85" t="s">
        <v>264</v>
      </c>
      <c r="D42" s="84" t="s">
        <v>265</v>
      </c>
      <c r="E42" s="82" t="s">
        <v>906</v>
      </c>
      <c r="F42" s="86">
        <v>5894.1</v>
      </c>
      <c r="G42" s="210">
        <v>0</v>
      </c>
      <c r="H42" s="86"/>
      <c r="I42" s="86"/>
      <c r="J42" s="87"/>
    </row>
    <row r="43" customHeight="1" spans="1:10">
      <c r="A43" s="82">
        <v>38</v>
      </c>
      <c r="B43" s="437" t="s">
        <v>942</v>
      </c>
      <c r="C43" s="85" t="s">
        <v>264</v>
      </c>
      <c r="D43" s="84" t="s">
        <v>265</v>
      </c>
      <c r="E43" s="82" t="s">
        <v>906</v>
      </c>
      <c r="F43" s="86">
        <v>3870</v>
      </c>
      <c r="G43" s="210">
        <v>0</v>
      </c>
      <c r="H43" s="86"/>
      <c r="I43" s="86"/>
      <c r="J43" s="87"/>
    </row>
    <row r="44" customHeight="1" spans="1:10">
      <c r="A44" s="82">
        <v>39</v>
      </c>
      <c r="B44" s="437" t="s">
        <v>943</v>
      </c>
      <c r="C44" s="85" t="s">
        <v>264</v>
      </c>
      <c r="D44" s="84" t="s">
        <v>290</v>
      </c>
      <c r="E44" s="438" t="s">
        <v>291</v>
      </c>
      <c r="F44" s="86">
        <v>27616597</v>
      </c>
      <c r="G44" s="210">
        <v>0</v>
      </c>
      <c r="H44" s="86"/>
      <c r="I44" s="86"/>
      <c r="J44" s="87"/>
    </row>
    <row r="45" customHeight="1" spans="1:10">
      <c r="A45" s="82">
        <v>40</v>
      </c>
      <c r="B45" s="437" t="s">
        <v>944</v>
      </c>
      <c r="C45" s="85" t="s">
        <v>264</v>
      </c>
      <c r="D45" s="84" t="s">
        <v>290</v>
      </c>
      <c r="E45" s="438" t="s">
        <v>291</v>
      </c>
      <c r="F45" s="86">
        <v>2076609</v>
      </c>
      <c r="G45" s="210">
        <v>0</v>
      </c>
      <c r="H45" s="86"/>
      <c r="I45" s="86"/>
      <c r="J45" s="87"/>
    </row>
    <row r="46" customHeight="1" spans="1:10">
      <c r="A46" s="82">
        <v>41</v>
      </c>
      <c r="B46" s="437" t="s">
        <v>945</v>
      </c>
      <c r="C46" s="85" t="s">
        <v>264</v>
      </c>
      <c r="D46" s="84" t="s">
        <v>290</v>
      </c>
      <c r="E46" s="438" t="s">
        <v>291</v>
      </c>
      <c r="F46" s="86">
        <v>2027309.16</v>
      </c>
      <c r="G46" s="210">
        <v>0</v>
      </c>
      <c r="H46" s="86"/>
      <c r="I46" s="86"/>
      <c r="J46" s="87"/>
    </row>
    <row r="47" customHeight="1" spans="1:10">
      <c r="A47" s="82">
        <v>42</v>
      </c>
      <c r="B47" s="437" t="s">
        <v>946</v>
      </c>
      <c r="C47" s="85" t="s">
        <v>264</v>
      </c>
      <c r="D47" s="84" t="s">
        <v>290</v>
      </c>
      <c r="E47" s="438" t="s">
        <v>291</v>
      </c>
      <c r="F47" s="86">
        <v>1346678.73</v>
      </c>
      <c r="G47" s="210">
        <v>0</v>
      </c>
      <c r="H47" s="86"/>
      <c r="I47" s="86"/>
      <c r="J47" s="87"/>
    </row>
    <row r="48" customHeight="1" spans="1:10">
      <c r="A48" s="82">
        <v>43</v>
      </c>
      <c r="B48" s="437" t="s">
        <v>751</v>
      </c>
      <c r="C48" s="85" t="s">
        <v>264</v>
      </c>
      <c r="D48" s="84" t="s">
        <v>290</v>
      </c>
      <c r="E48" s="438" t="s">
        <v>291</v>
      </c>
      <c r="F48" s="86">
        <v>1124958.44</v>
      </c>
      <c r="G48" s="210">
        <v>0</v>
      </c>
      <c r="H48" s="86"/>
      <c r="I48" s="86"/>
      <c r="J48" s="87"/>
    </row>
    <row r="49" customHeight="1" spans="1:10">
      <c r="A49" s="82">
        <v>44</v>
      </c>
      <c r="B49" s="437" t="s">
        <v>947</v>
      </c>
      <c r="C49" s="85" t="s">
        <v>264</v>
      </c>
      <c r="D49" s="84" t="s">
        <v>290</v>
      </c>
      <c r="E49" s="438" t="s">
        <v>291</v>
      </c>
      <c r="F49" s="86">
        <v>743930</v>
      </c>
      <c r="G49" s="210">
        <v>0</v>
      </c>
      <c r="H49" s="86"/>
      <c r="I49" s="86"/>
      <c r="J49" s="87"/>
    </row>
    <row r="50" customHeight="1" spans="1:10">
      <c r="A50" s="82">
        <v>45</v>
      </c>
      <c r="B50" s="437" t="s">
        <v>948</v>
      </c>
      <c r="C50" s="85" t="s">
        <v>264</v>
      </c>
      <c r="D50" s="84" t="s">
        <v>290</v>
      </c>
      <c r="E50" s="438" t="s">
        <v>291</v>
      </c>
      <c r="F50" s="86">
        <v>439218.82</v>
      </c>
      <c r="G50" s="210">
        <v>0</v>
      </c>
      <c r="H50" s="86"/>
      <c r="I50" s="86"/>
      <c r="J50" s="87"/>
    </row>
    <row r="51" s="70" customFormat="1" customHeight="1" spans="1:10">
      <c r="A51" s="82">
        <v>46</v>
      </c>
      <c r="B51" s="437" t="s">
        <v>949</v>
      </c>
      <c r="C51" s="85" t="s">
        <v>264</v>
      </c>
      <c r="D51" s="84" t="s">
        <v>290</v>
      </c>
      <c r="E51" s="438" t="s">
        <v>291</v>
      </c>
      <c r="F51" s="86">
        <v>417548.64</v>
      </c>
      <c r="G51" s="210">
        <v>0</v>
      </c>
      <c r="H51" s="86"/>
      <c r="I51" s="86"/>
      <c r="J51" s="87"/>
    </row>
    <row r="52" customHeight="1" spans="1:10">
      <c r="A52" s="82">
        <v>47</v>
      </c>
      <c r="B52" s="437" t="s">
        <v>950</v>
      </c>
      <c r="C52" s="85" t="s">
        <v>264</v>
      </c>
      <c r="D52" s="84" t="s">
        <v>290</v>
      </c>
      <c r="E52" s="438" t="s">
        <v>291</v>
      </c>
      <c r="F52" s="86">
        <v>405000</v>
      </c>
      <c r="G52" s="210">
        <v>0</v>
      </c>
      <c r="H52" s="86"/>
      <c r="I52" s="86"/>
      <c r="J52" s="87"/>
    </row>
    <row r="53" customHeight="1" spans="1:10">
      <c r="A53" s="82">
        <v>48</v>
      </c>
      <c r="B53" s="437" t="s">
        <v>951</v>
      </c>
      <c r="C53" s="85" t="s">
        <v>264</v>
      </c>
      <c r="D53" s="84" t="s">
        <v>290</v>
      </c>
      <c r="E53" s="438" t="s">
        <v>291</v>
      </c>
      <c r="F53" s="86">
        <v>161280</v>
      </c>
      <c r="G53" s="210">
        <v>0</v>
      </c>
      <c r="H53" s="86"/>
      <c r="I53" s="86"/>
      <c r="J53" s="87"/>
    </row>
    <row r="54" s="70" customFormat="1" customHeight="1" spans="1:10">
      <c r="A54" s="82">
        <v>49</v>
      </c>
      <c r="B54" s="437" t="s">
        <v>952</v>
      </c>
      <c r="C54" s="85" t="s">
        <v>264</v>
      </c>
      <c r="D54" s="84" t="s">
        <v>290</v>
      </c>
      <c r="E54" s="438" t="s">
        <v>291</v>
      </c>
      <c r="F54" s="86">
        <v>150000</v>
      </c>
      <c r="G54" s="210">
        <v>0</v>
      </c>
      <c r="H54" s="86"/>
      <c r="I54" s="86"/>
      <c r="J54" s="87"/>
    </row>
    <row r="55" customHeight="1" spans="1:10">
      <c r="A55" s="82">
        <v>50</v>
      </c>
      <c r="B55" s="437" t="s">
        <v>953</v>
      </c>
      <c r="C55" s="85" t="s">
        <v>264</v>
      </c>
      <c r="D55" s="84" t="s">
        <v>290</v>
      </c>
      <c r="E55" s="438" t="s">
        <v>291</v>
      </c>
      <c r="F55" s="86">
        <v>120079.06</v>
      </c>
      <c r="G55" s="210">
        <v>0</v>
      </c>
      <c r="H55" s="86"/>
      <c r="I55" s="86"/>
      <c r="J55" s="87"/>
    </row>
    <row r="56" s="70" customFormat="1" customHeight="1" spans="1:10">
      <c r="A56" s="82">
        <v>51</v>
      </c>
      <c r="B56" s="437" t="s">
        <v>954</v>
      </c>
      <c r="C56" s="85" t="s">
        <v>264</v>
      </c>
      <c r="D56" s="84" t="s">
        <v>290</v>
      </c>
      <c r="E56" s="438" t="s">
        <v>291</v>
      </c>
      <c r="F56" s="86">
        <v>86702.24</v>
      </c>
      <c r="G56" s="210">
        <v>0</v>
      </c>
      <c r="H56" s="86"/>
      <c r="I56" s="86"/>
      <c r="J56" s="87"/>
    </row>
    <row r="57" customHeight="1" spans="1:10">
      <c r="A57" s="82">
        <v>52</v>
      </c>
      <c r="B57" s="437" t="s">
        <v>955</v>
      </c>
      <c r="C57" s="85" t="s">
        <v>264</v>
      </c>
      <c r="D57" s="84" t="s">
        <v>290</v>
      </c>
      <c r="E57" s="438" t="s">
        <v>291</v>
      </c>
      <c r="F57" s="86">
        <v>40000</v>
      </c>
      <c r="G57" s="210">
        <v>0</v>
      </c>
      <c r="H57" s="86"/>
      <c r="I57" s="86"/>
      <c r="J57" s="87"/>
    </row>
    <row r="58" customHeight="1" spans="1:10">
      <c r="A58" s="82">
        <v>53</v>
      </c>
      <c r="B58" s="437" t="s">
        <v>956</v>
      </c>
      <c r="C58" s="85" t="s">
        <v>264</v>
      </c>
      <c r="D58" s="84" t="s">
        <v>290</v>
      </c>
      <c r="E58" s="438" t="s">
        <v>291</v>
      </c>
      <c r="F58" s="86">
        <v>38071.2</v>
      </c>
      <c r="G58" s="210">
        <v>0</v>
      </c>
      <c r="H58" s="86"/>
      <c r="I58" s="86"/>
      <c r="J58" s="87"/>
    </row>
    <row r="59" customHeight="1" spans="1:10">
      <c r="A59" s="82">
        <v>54</v>
      </c>
      <c r="B59" s="437" t="s">
        <v>957</v>
      </c>
      <c r="C59" s="85" t="s">
        <v>264</v>
      </c>
      <c r="D59" s="84" t="s">
        <v>290</v>
      </c>
      <c r="E59" s="438" t="s">
        <v>291</v>
      </c>
      <c r="F59" s="86">
        <v>30000</v>
      </c>
      <c r="G59" s="210">
        <v>0</v>
      </c>
      <c r="H59" s="86"/>
      <c r="I59" s="86"/>
      <c r="J59" s="87"/>
    </row>
    <row r="60" customHeight="1" spans="1:10">
      <c r="A60" s="82">
        <v>55</v>
      </c>
      <c r="B60" s="437" t="s">
        <v>958</v>
      </c>
      <c r="C60" s="85" t="s">
        <v>264</v>
      </c>
      <c r="D60" s="84" t="s">
        <v>290</v>
      </c>
      <c r="E60" s="438" t="s">
        <v>291</v>
      </c>
      <c r="F60" s="86">
        <v>25111.28</v>
      </c>
      <c r="G60" s="210">
        <v>0</v>
      </c>
      <c r="H60" s="86"/>
      <c r="I60" s="86"/>
      <c r="J60" s="87"/>
    </row>
    <row r="61" customHeight="1" spans="1:10">
      <c r="A61" s="82">
        <v>56</v>
      </c>
      <c r="B61" s="437" t="s">
        <v>959</v>
      </c>
      <c r="C61" s="85" t="s">
        <v>264</v>
      </c>
      <c r="D61" s="84" t="s">
        <v>290</v>
      </c>
      <c r="E61" s="438" t="s">
        <v>291</v>
      </c>
      <c r="F61" s="86">
        <v>18305.3</v>
      </c>
      <c r="G61" s="210">
        <v>0</v>
      </c>
      <c r="H61" s="86"/>
      <c r="I61" s="86"/>
      <c r="J61" s="87"/>
    </row>
    <row r="62" customHeight="1" spans="1:10">
      <c r="A62" s="82">
        <v>57</v>
      </c>
      <c r="B62" s="437" t="s">
        <v>960</v>
      </c>
      <c r="C62" s="85" t="s">
        <v>264</v>
      </c>
      <c r="D62" s="84" t="s">
        <v>290</v>
      </c>
      <c r="E62" s="438" t="s">
        <v>291</v>
      </c>
      <c r="F62" s="86">
        <v>3000</v>
      </c>
      <c r="G62" s="210">
        <v>0</v>
      </c>
      <c r="H62" s="86"/>
      <c r="I62" s="86"/>
      <c r="J62" s="87"/>
    </row>
    <row r="63" customHeight="1" spans="1:10">
      <c r="A63" s="82">
        <v>58</v>
      </c>
      <c r="B63" s="437" t="s">
        <v>961</v>
      </c>
      <c r="C63" s="85" t="s">
        <v>264</v>
      </c>
      <c r="D63" s="84" t="s">
        <v>290</v>
      </c>
      <c r="E63" s="438" t="s">
        <v>291</v>
      </c>
      <c r="F63" s="86">
        <v>2751.46</v>
      </c>
      <c r="G63" s="210">
        <v>0</v>
      </c>
      <c r="H63" s="86"/>
      <c r="I63" s="86"/>
      <c r="J63" s="87"/>
    </row>
    <row r="64" customHeight="1" spans="1:10">
      <c r="A64" s="82">
        <v>59</v>
      </c>
      <c r="B64" s="437" t="s">
        <v>407</v>
      </c>
      <c r="C64" s="85" t="s">
        <v>264</v>
      </c>
      <c r="D64" s="84" t="s">
        <v>290</v>
      </c>
      <c r="E64" s="438" t="s">
        <v>291</v>
      </c>
      <c r="F64" s="86">
        <v>2638.4</v>
      </c>
      <c r="G64" s="210">
        <v>0</v>
      </c>
      <c r="H64" s="86"/>
      <c r="I64" s="86"/>
      <c r="J64" s="87"/>
    </row>
    <row r="65" customHeight="1" spans="1:10">
      <c r="A65" s="82">
        <v>60</v>
      </c>
      <c r="B65" s="437" t="s">
        <v>365</v>
      </c>
      <c r="C65" s="85" t="s">
        <v>264</v>
      </c>
      <c r="D65" s="84" t="s">
        <v>290</v>
      </c>
      <c r="E65" s="438" t="s">
        <v>291</v>
      </c>
      <c r="F65" s="86">
        <v>1200</v>
      </c>
      <c r="G65" s="210">
        <v>0</v>
      </c>
      <c r="H65" s="86"/>
      <c r="I65" s="86"/>
      <c r="J65" s="87"/>
    </row>
    <row r="66" s="70" customFormat="1" customHeight="1" spans="1:10">
      <c r="A66" s="82">
        <v>61</v>
      </c>
      <c r="B66" s="437" t="s">
        <v>962</v>
      </c>
      <c r="C66" s="85" t="s">
        <v>264</v>
      </c>
      <c r="D66" s="84" t="s">
        <v>290</v>
      </c>
      <c r="E66" s="438" t="s">
        <v>291</v>
      </c>
      <c r="F66" s="86">
        <v>800</v>
      </c>
      <c r="G66" s="210">
        <v>0</v>
      </c>
      <c r="H66" s="86"/>
      <c r="I66" s="86"/>
      <c r="J66" s="87"/>
    </row>
    <row r="67" s="70" customFormat="1" customHeight="1" spans="1:10">
      <c r="A67" s="82">
        <v>62</v>
      </c>
      <c r="B67" s="437" t="s">
        <v>963</v>
      </c>
      <c r="C67" s="85" t="s">
        <v>264</v>
      </c>
      <c r="D67" s="84" t="s">
        <v>290</v>
      </c>
      <c r="E67" s="438" t="s">
        <v>291</v>
      </c>
      <c r="F67" s="86">
        <v>101.47</v>
      </c>
      <c r="G67" s="210">
        <v>0</v>
      </c>
      <c r="H67" s="86"/>
      <c r="I67" s="86"/>
      <c r="J67" s="87"/>
    </row>
    <row r="68" customHeight="1" spans="1:10">
      <c r="A68" s="82">
        <v>63</v>
      </c>
      <c r="B68" s="437" t="s">
        <v>964</v>
      </c>
      <c r="C68" s="85" t="s">
        <v>264</v>
      </c>
      <c r="D68" s="84" t="s">
        <v>290</v>
      </c>
      <c r="E68" s="438" t="s">
        <v>291</v>
      </c>
      <c r="F68" s="86">
        <v>40.84</v>
      </c>
      <c r="G68" s="210">
        <v>0</v>
      </c>
      <c r="H68" s="86"/>
      <c r="I68" s="86"/>
      <c r="J68" s="87"/>
    </row>
    <row r="69" customHeight="1" spans="1:10">
      <c r="A69" s="82">
        <v>64</v>
      </c>
      <c r="B69" s="437" t="s">
        <v>965</v>
      </c>
      <c r="C69" s="85" t="s">
        <v>264</v>
      </c>
      <c r="D69" s="84" t="s">
        <v>290</v>
      </c>
      <c r="E69" s="438" t="s">
        <v>291</v>
      </c>
      <c r="F69" s="86">
        <v>29.25</v>
      </c>
      <c r="G69" s="210">
        <v>0</v>
      </c>
      <c r="H69" s="86"/>
      <c r="I69" s="86"/>
      <c r="J69" s="87"/>
    </row>
    <row r="70" customHeight="1" spans="1:10">
      <c r="A70" s="82">
        <v>65</v>
      </c>
      <c r="B70" s="437" t="s">
        <v>966</v>
      </c>
      <c r="C70" s="85" t="s">
        <v>264</v>
      </c>
      <c r="D70" s="84" t="s">
        <v>290</v>
      </c>
      <c r="E70" s="438" t="s">
        <v>291</v>
      </c>
      <c r="F70" s="86">
        <v>0.31</v>
      </c>
      <c r="G70" s="210">
        <v>0</v>
      </c>
      <c r="H70" s="86"/>
      <c r="I70" s="86"/>
      <c r="J70" s="87"/>
    </row>
    <row r="71" s="70" customFormat="1" customHeight="1" spans="1:10">
      <c r="A71" s="82">
        <v>66</v>
      </c>
      <c r="B71" s="437" t="s">
        <v>967</v>
      </c>
      <c r="C71" s="85" t="s">
        <v>264</v>
      </c>
      <c r="D71" s="84" t="s">
        <v>290</v>
      </c>
      <c r="E71" s="438" t="s">
        <v>291</v>
      </c>
      <c r="F71" s="86">
        <v>3975745</v>
      </c>
      <c r="G71" s="210">
        <v>0</v>
      </c>
      <c r="H71" s="86"/>
      <c r="I71" s="86"/>
      <c r="J71" s="87"/>
    </row>
    <row r="72" s="70" customFormat="1" customHeight="1" spans="1:10">
      <c r="A72" s="82">
        <v>67</v>
      </c>
      <c r="B72" s="437" t="s">
        <v>968</v>
      </c>
      <c r="C72" s="85" t="s">
        <v>264</v>
      </c>
      <c r="D72" s="84" t="s">
        <v>290</v>
      </c>
      <c r="E72" s="438" t="s">
        <v>291</v>
      </c>
      <c r="F72" s="86">
        <v>105401.2</v>
      </c>
      <c r="G72" s="210">
        <v>0</v>
      </c>
      <c r="H72" s="86"/>
      <c r="I72" s="86"/>
      <c r="J72" s="87"/>
    </row>
    <row r="73" customHeight="1" spans="1:10">
      <c r="A73" s="82">
        <v>68</v>
      </c>
      <c r="B73" s="437" t="s">
        <v>969</v>
      </c>
      <c r="C73" s="85" t="s">
        <v>264</v>
      </c>
      <c r="D73" s="84" t="s">
        <v>290</v>
      </c>
      <c r="E73" s="438" t="s">
        <v>291</v>
      </c>
      <c r="F73" s="86">
        <v>104590</v>
      </c>
      <c r="G73" s="210">
        <v>0</v>
      </c>
      <c r="H73" s="86"/>
      <c r="I73" s="86"/>
      <c r="J73" s="87"/>
    </row>
    <row r="74" customHeight="1" spans="1:10">
      <c r="A74" s="82">
        <v>69</v>
      </c>
      <c r="B74" s="437" t="s">
        <v>970</v>
      </c>
      <c r="C74" s="85" t="s">
        <v>264</v>
      </c>
      <c r="D74" s="84" t="s">
        <v>290</v>
      </c>
      <c r="E74" s="438" t="s">
        <v>291</v>
      </c>
      <c r="F74" s="86">
        <v>99856</v>
      </c>
      <c r="G74" s="210">
        <v>0</v>
      </c>
      <c r="H74" s="86"/>
      <c r="I74" s="86"/>
      <c r="J74" s="87"/>
    </row>
    <row r="75" customHeight="1" spans="1:10">
      <c r="A75" s="82">
        <v>70</v>
      </c>
      <c r="B75" s="437" t="s">
        <v>971</v>
      </c>
      <c r="C75" s="85" t="s">
        <v>264</v>
      </c>
      <c r="D75" s="84" t="s">
        <v>290</v>
      </c>
      <c r="E75" s="438" t="s">
        <v>291</v>
      </c>
      <c r="F75" s="86">
        <v>94165.55</v>
      </c>
      <c r="G75" s="210">
        <v>0</v>
      </c>
      <c r="H75" s="86"/>
      <c r="I75" s="86"/>
      <c r="J75" s="87"/>
    </row>
    <row r="76" customHeight="1" spans="1:10">
      <c r="A76" s="82">
        <v>71</v>
      </c>
      <c r="B76" s="437" t="s">
        <v>972</v>
      </c>
      <c r="C76" s="85" t="s">
        <v>264</v>
      </c>
      <c r="D76" s="84" t="s">
        <v>290</v>
      </c>
      <c r="E76" s="438" t="s">
        <v>291</v>
      </c>
      <c r="F76" s="86">
        <v>88001.79</v>
      </c>
      <c r="G76" s="210">
        <v>0</v>
      </c>
      <c r="H76" s="86"/>
      <c r="I76" s="86"/>
      <c r="J76" s="87"/>
    </row>
    <row r="77" customHeight="1" spans="1:10">
      <c r="A77" s="82">
        <v>72</v>
      </c>
      <c r="B77" s="437" t="s">
        <v>973</v>
      </c>
      <c r="C77" s="85" t="s">
        <v>264</v>
      </c>
      <c r="D77" s="84" t="s">
        <v>290</v>
      </c>
      <c r="E77" s="438" t="s">
        <v>291</v>
      </c>
      <c r="F77" s="86">
        <v>68646.2</v>
      </c>
      <c r="G77" s="210">
        <v>0</v>
      </c>
      <c r="H77" s="86"/>
      <c r="I77" s="86"/>
      <c r="J77" s="87"/>
    </row>
    <row r="78" customHeight="1" spans="1:10">
      <c r="A78" s="82">
        <v>73</v>
      </c>
      <c r="B78" s="437" t="s">
        <v>974</v>
      </c>
      <c r="C78" s="85" t="s">
        <v>264</v>
      </c>
      <c r="D78" s="84" t="s">
        <v>290</v>
      </c>
      <c r="E78" s="438" t="s">
        <v>291</v>
      </c>
      <c r="F78" s="86">
        <v>56836.24</v>
      </c>
      <c r="G78" s="210">
        <v>0</v>
      </c>
      <c r="H78" s="86"/>
      <c r="I78" s="86"/>
      <c r="J78" s="87"/>
    </row>
    <row r="79" customHeight="1" spans="1:10">
      <c r="A79" s="82">
        <v>74</v>
      </c>
      <c r="B79" s="437" t="s">
        <v>975</v>
      </c>
      <c r="C79" s="85" t="s">
        <v>264</v>
      </c>
      <c r="D79" s="84" t="s">
        <v>290</v>
      </c>
      <c r="E79" s="438" t="s">
        <v>291</v>
      </c>
      <c r="F79" s="86">
        <v>53874.5</v>
      </c>
      <c r="G79" s="210">
        <v>0</v>
      </c>
      <c r="H79" s="86"/>
      <c r="I79" s="86"/>
      <c r="J79" s="87"/>
    </row>
    <row r="80" customHeight="1" spans="1:10">
      <c r="A80" s="82">
        <v>75</v>
      </c>
      <c r="B80" s="437" t="s">
        <v>976</v>
      </c>
      <c r="C80" s="85" t="s">
        <v>264</v>
      </c>
      <c r="D80" s="84" t="s">
        <v>290</v>
      </c>
      <c r="E80" s="438" t="s">
        <v>291</v>
      </c>
      <c r="F80" s="86">
        <v>46003.33</v>
      </c>
      <c r="G80" s="210">
        <v>0</v>
      </c>
      <c r="H80" s="86"/>
      <c r="I80" s="86"/>
      <c r="J80" s="87"/>
    </row>
    <row r="81" customHeight="1" spans="1:10">
      <c r="A81" s="82">
        <v>76</v>
      </c>
      <c r="B81" s="437" t="s">
        <v>977</v>
      </c>
      <c r="C81" s="85" t="s">
        <v>264</v>
      </c>
      <c r="D81" s="84" t="s">
        <v>290</v>
      </c>
      <c r="E81" s="438" t="s">
        <v>291</v>
      </c>
      <c r="F81" s="86">
        <v>37798.98</v>
      </c>
      <c r="G81" s="210">
        <v>0</v>
      </c>
      <c r="H81" s="86"/>
      <c r="I81" s="86"/>
      <c r="J81" s="87"/>
    </row>
    <row r="82" s="70" customFormat="1" customHeight="1" spans="1:10">
      <c r="A82" s="82">
        <v>77</v>
      </c>
      <c r="B82" s="437" t="s">
        <v>978</v>
      </c>
      <c r="C82" s="85" t="s">
        <v>264</v>
      </c>
      <c r="D82" s="84" t="s">
        <v>290</v>
      </c>
      <c r="E82" s="438" t="s">
        <v>291</v>
      </c>
      <c r="F82" s="86">
        <v>31110</v>
      </c>
      <c r="G82" s="210">
        <v>0</v>
      </c>
      <c r="H82" s="86"/>
      <c r="I82" s="86"/>
      <c r="J82" s="87"/>
    </row>
    <row r="83" customHeight="1" spans="1:10">
      <c r="A83" s="82">
        <v>78</v>
      </c>
      <c r="B83" s="437" t="s">
        <v>979</v>
      </c>
      <c r="C83" s="85" t="s">
        <v>264</v>
      </c>
      <c r="D83" s="84" t="s">
        <v>290</v>
      </c>
      <c r="E83" s="438" t="s">
        <v>291</v>
      </c>
      <c r="F83" s="86">
        <v>25169.37</v>
      </c>
      <c r="G83" s="210">
        <v>0</v>
      </c>
      <c r="H83" s="86"/>
      <c r="I83" s="86"/>
      <c r="J83" s="87"/>
    </row>
    <row r="84" s="70" customFormat="1" customHeight="1" spans="1:10">
      <c r="A84" s="82">
        <v>79</v>
      </c>
      <c r="B84" s="437" t="s">
        <v>980</v>
      </c>
      <c r="C84" s="85" t="s">
        <v>264</v>
      </c>
      <c r="D84" s="84" t="s">
        <v>290</v>
      </c>
      <c r="E84" s="438" t="s">
        <v>291</v>
      </c>
      <c r="F84" s="86">
        <v>21130</v>
      </c>
      <c r="G84" s="210">
        <v>0</v>
      </c>
      <c r="H84" s="86"/>
      <c r="I84" s="86"/>
      <c r="J84" s="87"/>
    </row>
    <row r="85" s="70" customFormat="1" customHeight="1" spans="1:10">
      <c r="A85" s="82">
        <v>80</v>
      </c>
      <c r="B85" s="437" t="s">
        <v>981</v>
      </c>
      <c r="C85" s="85" t="s">
        <v>264</v>
      </c>
      <c r="D85" s="84" t="s">
        <v>290</v>
      </c>
      <c r="E85" s="438" t="s">
        <v>291</v>
      </c>
      <c r="F85" s="86">
        <v>21000</v>
      </c>
      <c r="G85" s="210">
        <v>0</v>
      </c>
      <c r="H85" s="86"/>
      <c r="I85" s="86"/>
      <c r="J85" s="87"/>
    </row>
    <row r="86" s="70" customFormat="1" customHeight="1" spans="1:10">
      <c r="A86" s="82">
        <v>81</v>
      </c>
      <c r="B86" s="437" t="s">
        <v>982</v>
      </c>
      <c r="C86" s="85" t="s">
        <v>264</v>
      </c>
      <c r="D86" s="84" t="s">
        <v>290</v>
      </c>
      <c r="E86" s="438" t="s">
        <v>291</v>
      </c>
      <c r="F86" s="86">
        <v>19316</v>
      </c>
      <c r="G86" s="210">
        <v>0</v>
      </c>
      <c r="H86" s="86"/>
      <c r="I86" s="86"/>
      <c r="J86" s="87"/>
    </row>
    <row r="87" customHeight="1" spans="1:10">
      <c r="A87" s="82">
        <v>82</v>
      </c>
      <c r="B87" s="437" t="s">
        <v>983</v>
      </c>
      <c r="C87" s="85" t="s">
        <v>264</v>
      </c>
      <c r="D87" s="84" t="s">
        <v>290</v>
      </c>
      <c r="E87" s="438" t="s">
        <v>291</v>
      </c>
      <c r="F87" s="86">
        <v>13618.68</v>
      </c>
      <c r="G87" s="210">
        <v>0</v>
      </c>
      <c r="H87" s="86"/>
      <c r="I87" s="86"/>
      <c r="J87" s="87"/>
    </row>
    <row r="88" customHeight="1" spans="1:10">
      <c r="A88" s="82">
        <v>83</v>
      </c>
      <c r="B88" s="437" t="s">
        <v>984</v>
      </c>
      <c r="C88" s="85" t="s">
        <v>264</v>
      </c>
      <c r="D88" s="84" t="s">
        <v>290</v>
      </c>
      <c r="E88" s="438" t="s">
        <v>291</v>
      </c>
      <c r="F88" s="86">
        <v>12788</v>
      </c>
      <c r="G88" s="210">
        <v>0</v>
      </c>
      <c r="H88" s="86"/>
      <c r="I88" s="86"/>
      <c r="J88" s="87"/>
    </row>
    <row r="89" customHeight="1" spans="1:10">
      <c r="A89" s="82">
        <v>84</v>
      </c>
      <c r="B89" s="437" t="s">
        <v>985</v>
      </c>
      <c r="C89" s="85" t="s">
        <v>264</v>
      </c>
      <c r="D89" s="84" t="s">
        <v>290</v>
      </c>
      <c r="E89" s="438" t="s">
        <v>291</v>
      </c>
      <c r="F89" s="86">
        <v>9679.31</v>
      </c>
      <c r="G89" s="210">
        <v>0</v>
      </c>
      <c r="H89" s="86"/>
      <c r="I89" s="86"/>
      <c r="J89" s="87"/>
    </row>
    <row r="90" customHeight="1" spans="1:10">
      <c r="A90" s="82">
        <v>85</v>
      </c>
      <c r="B90" s="437" t="s">
        <v>986</v>
      </c>
      <c r="C90" s="85" t="s">
        <v>264</v>
      </c>
      <c r="D90" s="84" t="s">
        <v>290</v>
      </c>
      <c r="E90" s="438" t="s">
        <v>291</v>
      </c>
      <c r="F90" s="86">
        <v>9676.64</v>
      </c>
      <c r="G90" s="210">
        <v>0</v>
      </c>
      <c r="H90" s="86"/>
      <c r="I90" s="86"/>
      <c r="J90" s="87"/>
    </row>
    <row r="91" customHeight="1" spans="1:10">
      <c r="A91" s="82">
        <v>86</v>
      </c>
      <c r="B91" s="437" t="s">
        <v>987</v>
      </c>
      <c r="C91" s="85" t="s">
        <v>264</v>
      </c>
      <c r="D91" s="84" t="s">
        <v>290</v>
      </c>
      <c r="E91" s="438" t="s">
        <v>291</v>
      </c>
      <c r="F91" s="86">
        <v>5924.09</v>
      </c>
      <c r="G91" s="210">
        <v>0</v>
      </c>
      <c r="H91" s="86"/>
      <c r="I91" s="86"/>
      <c r="J91" s="87"/>
    </row>
    <row r="92" customHeight="1" spans="1:10">
      <c r="A92" s="82">
        <v>87</v>
      </c>
      <c r="B92" s="437" t="s">
        <v>988</v>
      </c>
      <c r="C92" s="85" t="s">
        <v>264</v>
      </c>
      <c r="D92" s="84" t="s">
        <v>290</v>
      </c>
      <c r="E92" s="438" t="s">
        <v>291</v>
      </c>
      <c r="F92" s="86">
        <v>5573.89</v>
      </c>
      <c r="G92" s="210">
        <v>0</v>
      </c>
      <c r="H92" s="86"/>
      <c r="I92" s="86"/>
      <c r="J92" s="87"/>
    </row>
    <row r="93" customHeight="1" spans="1:10">
      <c r="A93" s="82">
        <v>88</v>
      </c>
      <c r="B93" s="437" t="s">
        <v>989</v>
      </c>
      <c r="C93" s="85" t="s">
        <v>264</v>
      </c>
      <c r="D93" s="84" t="s">
        <v>290</v>
      </c>
      <c r="E93" s="438" t="s">
        <v>291</v>
      </c>
      <c r="F93" s="86">
        <v>3653.24</v>
      </c>
      <c r="G93" s="210">
        <v>0</v>
      </c>
      <c r="H93" s="86"/>
      <c r="I93" s="86"/>
      <c r="J93" s="87"/>
    </row>
    <row r="94" customHeight="1" spans="1:10">
      <c r="A94" s="82">
        <v>89</v>
      </c>
      <c r="B94" s="437" t="s">
        <v>990</v>
      </c>
      <c r="C94" s="85" t="s">
        <v>264</v>
      </c>
      <c r="D94" s="84" t="s">
        <v>290</v>
      </c>
      <c r="E94" s="438" t="s">
        <v>291</v>
      </c>
      <c r="F94" s="86">
        <v>2678.31</v>
      </c>
      <c r="G94" s="210">
        <v>0</v>
      </c>
      <c r="H94" s="86"/>
      <c r="I94" s="86"/>
      <c r="J94" s="87"/>
    </row>
    <row r="95" customHeight="1" spans="1:10">
      <c r="A95" s="82">
        <v>90</v>
      </c>
      <c r="B95" s="437" t="s">
        <v>991</v>
      </c>
      <c r="C95" s="85" t="s">
        <v>264</v>
      </c>
      <c r="D95" s="84" t="s">
        <v>290</v>
      </c>
      <c r="E95" s="438" t="s">
        <v>291</v>
      </c>
      <c r="F95" s="86">
        <v>2549.4</v>
      </c>
      <c r="G95" s="210">
        <v>0</v>
      </c>
      <c r="H95" s="86"/>
      <c r="I95" s="86"/>
      <c r="J95" s="87"/>
    </row>
    <row r="96" customHeight="1" spans="1:10">
      <c r="A96" s="82">
        <v>91</v>
      </c>
      <c r="B96" s="437" t="s">
        <v>992</v>
      </c>
      <c r="C96" s="85" t="s">
        <v>264</v>
      </c>
      <c r="D96" s="84" t="s">
        <v>290</v>
      </c>
      <c r="E96" s="438" t="s">
        <v>291</v>
      </c>
      <c r="F96" s="86">
        <v>2316.4</v>
      </c>
      <c r="G96" s="210">
        <v>0</v>
      </c>
      <c r="H96" s="86"/>
      <c r="I96" s="86"/>
      <c r="J96" s="87"/>
    </row>
    <row r="97" customHeight="1" spans="1:10">
      <c r="A97" s="82">
        <v>92</v>
      </c>
      <c r="B97" s="437" t="s">
        <v>993</v>
      </c>
      <c r="C97" s="85" t="s">
        <v>264</v>
      </c>
      <c r="D97" s="84" t="s">
        <v>290</v>
      </c>
      <c r="E97" s="438" t="s">
        <v>291</v>
      </c>
      <c r="F97" s="86">
        <v>1559.15</v>
      </c>
      <c r="G97" s="210">
        <v>0</v>
      </c>
      <c r="H97" s="86"/>
      <c r="I97" s="86"/>
      <c r="J97" s="87"/>
    </row>
    <row r="98" customHeight="1" spans="1:10">
      <c r="A98" s="82">
        <v>93</v>
      </c>
      <c r="B98" s="437" t="s">
        <v>994</v>
      </c>
      <c r="C98" s="85" t="s">
        <v>264</v>
      </c>
      <c r="D98" s="84" t="s">
        <v>290</v>
      </c>
      <c r="E98" s="438" t="s">
        <v>291</v>
      </c>
      <c r="F98" s="86">
        <v>824.2</v>
      </c>
      <c r="G98" s="210">
        <v>0</v>
      </c>
      <c r="H98" s="86"/>
      <c r="I98" s="86"/>
      <c r="J98" s="87"/>
    </row>
    <row r="99" customHeight="1" spans="1:10">
      <c r="A99" s="82">
        <v>94</v>
      </c>
      <c r="B99" s="437" t="s">
        <v>995</v>
      </c>
      <c r="C99" s="85" t="s">
        <v>264</v>
      </c>
      <c r="D99" s="84" t="s">
        <v>290</v>
      </c>
      <c r="E99" s="438" t="s">
        <v>291</v>
      </c>
      <c r="F99" s="86">
        <v>608.15</v>
      </c>
      <c r="G99" s="210">
        <v>0</v>
      </c>
      <c r="H99" s="86"/>
      <c r="I99" s="86"/>
      <c r="J99" s="87"/>
    </row>
    <row r="100" s="70" customFormat="1" customHeight="1" spans="1:10">
      <c r="A100" s="82">
        <v>95</v>
      </c>
      <c r="B100" s="437" t="s">
        <v>996</v>
      </c>
      <c r="C100" s="85" t="s">
        <v>264</v>
      </c>
      <c r="D100" s="84" t="s">
        <v>290</v>
      </c>
      <c r="E100" s="438" t="s">
        <v>291</v>
      </c>
      <c r="F100" s="86">
        <v>568.8</v>
      </c>
      <c r="G100" s="210">
        <v>0</v>
      </c>
      <c r="H100" s="86"/>
      <c r="I100" s="86"/>
      <c r="J100" s="87"/>
    </row>
    <row r="101" s="70" customFormat="1" customHeight="1" spans="1:10">
      <c r="A101" s="82">
        <v>96</v>
      </c>
      <c r="B101" s="437" t="s">
        <v>997</v>
      </c>
      <c r="C101" s="85" t="s">
        <v>264</v>
      </c>
      <c r="D101" s="84" t="s">
        <v>290</v>
      </c>
      <c r="E101" s="438" t="s">
        <v>291</v>
      </c>
      <c r="F101" s="86">
        <v>450</v>
      </c>
      <c r="G101" s="210">
        <v>0</v>
      </c>
      <c r="H101" s="86"/>
      <c r="I101" s="86"/>
      <c r="J101" s="87"/>
    </row>
    <row r="102" customHeight="1" spans="1:10">
      <c r="A102" s="82">
        <v>97</v>
      </c>
      <c r="B102" s="437" t="s">
        <v>998</v>
      </c>
      <c r="C102" s="85" t="s">
        <v>264</v>
      </c>
      <c r="D102" s="84" t="s">
        <v>290</v>
      </c>
      <c r="E102" s="438" t="s">
        <v>291</v>
      </c>
      <c r="F102" s="86">
        <v>228.8</v>
      </c>
      <c r="G102" s="210">
        <v>0</v>
      </c>
      <c r="H102" s="86"/>
      <c r="I102" s="86"/>
      <c r="J102" s="87"/>
    </row>
    <row r="103" s="70" customFormat="1" customHeight="1" spans="1:10">
      <c r="A103" s="82">
        <v>98</v>
      </c>
      <c r="B103" s="437" t="s">
        <v>999</v>
      </c>
      <c r="C103" s="85" t="s">
        <v>264</v>
      </c>
      <c r="D103" s="84" t="s">
        <v>290</v>
      </c>
      <c r="E103" s="438" t="s">
        <v>291</v>
      </c>
      <c r="F103" s="86">
        <v>153.02</v>
      </c>
      <c r="G103" s="210">
        <v>0</v>
      </c>
      <c r="H103" s="86"/>
      <c r="I103" s="86"/>
      <c r="J103" s="87"/>
    </row>
    <row r="104" s="71" customFormat="1" customHeight="1" spans="1:10">
      <c r="A104" s="93" t="s">
        <v>898</v>
      </c>
      <c r="B104" s="94"/>
      <c r="C104" s="95"/>
      <c r="D104" s="110"/>
      <c r="E104" s="95"/>
      <c r="F104" s="96">
        <f>SUM(F6:F103)</f>
        <v>52817791.54</v>
      </c>
      <c r="G104" s="288">
        <f>SUM(G6:G103)</f>
        <v>0</v>
      </c>
      <c r="H104" s="96"/>
      <c r="I104" s="96" t="s">
        <v>199</v>
      </c>
      <c r="J104" s="97"/>
    </row>
    <row r="105" s="71" customFormat="1" customHeight="1" spans="1:10">
      <c r="A105" s="93" t="s">
        <v>1000</v>
      </c>
      <c r="B105" s="94"/>
      <c r="C105" s="95"/>
      <c r="D105" s="110"/>
      <c r="E105" s="95"/>
      <c r="F105" s="96">
        <v>52817791.54</v>
      </c>
      <c r="G105" s="288"/>
      <c r="H105" s="96"/>
      <c r="I105" s="96" t="s">
        <v>199</v>
      </c>
      <c r="J105" s="97"/>
    </row>
    <row r="106" s="71" customFormat="1" hidden="1" customHeight="1" spans="1:10">
      <c r="A106" s="93" t="s">
        <v>900</v>
      </c>
      <c r="B106" s="94"/>
      <c r="C106" s="95"/>
      <c r="D106" s="110"/>
      <c r="E106" s="95"/>
      <c r="F106" s="96"/>
      <c r="G106" s="288"/>
      <c r="H106" s="96"/>
      <c r="I106" s="96"/>
      <c r="J106" s="97"/>
    </row>
    <row r="107" s="71" customFormat="1" customHeight="1" spans="1:10">
      <c r="A107" s="80" t="s">
        <v>228</v>
      </c>
      <c r="B107" s="95"/>
      <c r="C107" s="97"/>
      <c r="D107" s="97"/>
      <c r="E107" s="97"/>
      <c r="F107" s="288">
        <f>F104-F105</f>
        <v>0</v>
      </c>
      <c r="G107" s="288">
        <f>G104-G106</f>
        <v>0</v>
      </c>
      <c r="H107" s="96"/>
      <c r="I107" s="96" t="s">
        <v>199</v>
      </c>
      <c r="J107" s="97"/>
    </row>
    <row r="108" customHeight="1" spans="1:10">
      <c r="A108" s="439" t="str">
        <f>基础信息!A4</f>
        <v>被评估单位填表人：俞蕊</v>
      </c>
      <c r="B108" s="439"/>
      <c r="C108" s="439"/>
      <c r="D108" s="439"/>
      <c r="E108" s="440"/>
      <c r="F108" s="440"/>
      <c r="G108" s="441" t="str">
        <f>基础信息!A3</f>
        <v>评估人员：李美花、刘婧</v>
      </c>
      <c r="H108" s="112"/>
      <c r="I108" s="112"/>
      <c r="J108" s="112"/>
    </row>
    <row r="109" customHeight="1" spans="1:10">
      <c r="A109" s="442" t="str">
        <f>基础信息!A5</f>
        <v>填表日期：2021年8月27日</v>
      </c>
      <c r="B109" s="440"/>
      <c r="C109" s="440"/>
      <c r="D109" s="440"/>
      <c r="E109" s="440"/>
      <c r="F109" s="440"/>
      <c r="G109" s="443"/>
      <c r="H109" s="440"/>
      <c r="I109" s="440"/>
      <c r="J109" s="440"/>
    </row>
  </sheetData>
  <autoFilter ref="A5:J109">
    <extLst/>
  </autoFilter>
  <mergeCells count="8">
    <mergeCell ref="A1:J1"/>
    <mergeCell ref="A2:J2"/>
    <mergeCell ref="A104:B104"/>
    <mergeCell ref="A105:B105"/>
    <mergeCell ref="A106:B106"/>
    <mergeCell ref="A107:B107"/>
    <mergeCell ref="A108:D108"/>
    <mergeCell ref="G108:J108"/>
  </mergeCells>
  <printOptions horizontalCentered="1"/>
  <pageMargins left="0.8" right="0.8" top="0.67" bottom="0.67" header="1.06" footer="0.51"/>
  <pageSetup paperSize="9" scale="94" fitToHeight="0" orientation="landscape" horizontalDpi="600" verticalDpi="600"/>
  <headerFooter scaleWithDoc="0"/>
  <rowBreaks count="1" manualBreakCount="1">
    <brk id="87"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zoomScaleSheetLayoutView="60" workbookViewId="0">
      <selection activeCell="I7" sqref="I7"/>
    </sheetView>
  </sheetViews>
  <sheetFormatPr defaultColWidth="9" defaultRowHeight="15.75" outlineLevelCol="5"/>
  <sheetData>
    <row r="1" spans="1:6">
      <c r="A1" s="485" t="s">
        <v>11</v>
      </c>
      <c r="B1" s="486"/>
      <c r="C1" s="486"/>
      <c r="D1" s="486"/>
      <c r="E1" s="486"/>
      <c r="F1" s="486"/>
    </row>
    <row r="2" spans="1:6">
      <c r="A2" s="485" t="s">
        <v>12</v>
      </c>
      <c r="B2" s="547"/>
      <c r="C2" s="547"/>
      <c r="D2" s="547"/>
      <c r="E2" s="547"/>
      <c r="F2" s="547"/>
    </row>
    <row r="3" spans="1:6">
      <c r="A3" s="548" t="s">
        <v>13</v>
      </c>
      <c r="B3" s="549"/>
      <c r="C3" s="549"/>
      <c r="D3" s="549"/>
      <c r="E3" s="549"/>
      <c r="F3" s="549"/>
    </row>
    <row r="4" spans="1:6">
      <c r="A4" s="547" t="s">
        <v>14</v>
      </c>
      <c r="B4" s="547"/>
      <c r="C4" s="547"/>
      <c r="D4" s="547"/>
      <c r="E4" s="550"/>
      <c r="F4" s="550"/>
    </row>
    <row r="5" spans="1:6">
      <c r="A5" s="551" t="s">
        <v>15</v>
      </c>
      <c r="B5" s="552"/>
      <c r="C5" s="552"/>
      <c r="D5" s="552"/>
      <c r="E5" s="550"/>
      <c r="F5" s="550"/>
    </row>
    <row r="6" spans="1:6">
      <c r="A6" s="553"/>
      <c r="B6" s="553"/>
      <c r="C6" s="553"/>
      <c r="D6" s="553"/>
      <c r="E6" s="553"/>
      <c r="F6" s="553"/>
    </row>
    <row r="7" spans="1:6">
      <c r="A7" s="553"/>
      <c r="B7" s="553"/>
      <c r="C7" s="553"/>
      <c r="D7" s="553"/>
      <c r="E7" s="553"/>
      <c r="F7" s="553"/>
    </row>
    <row r="8" spans="1:6">
      <c r="A8" s="553"/>
      <c r="B8" s="554"/>
      <c r="C8" s="553"/>
      <c r="D8" s="553"/>
      <c r="E8" s="553"/>
      <c r="F8" s="553"/>
    </row>
    <row r="9" spans="1:6">
      <c r="A9" s="553"/>
      <c r="B9" s="554"/>
      <c r="C9" s="553"/>
      <c r="D9" s="553"/>
      <c r="E9" s="553"/>
      <c r="F9" s="553"/>
    </row>
    <row r="10" spans="1:6">
      <c r="A10" s="553"/>
      <c r="B10" s="553"/>
      <c r="C10" s="553"/>
      <c r="D10" s="553"/>
      <c r="E10" s="553"/>
      <c r="F10" s="553"/>
    </row>
    <row r="11" spans="1:6">
      <c r="A11" s="553"/>
      <c r="B11" s="553"/>
      <c r="C11" s="553"/>
      <c r="D11" s="553"/>
      <c r="E11" s="553"/>
      <c r="F11" s="553"/>
    </row>
    <row r="12" spans="1:6">
      <c r="A12" s="553"/>
      <c r="B12" s="553"/>
      <c r="C12" s="553"/>
      <c r="D12" s="553"/>
      <c r="E12" s="553"/>
      <c r="F12" s="553"/>
    </row>
    <row r="13" spans="1:6">
      <c r="A13" s="553"/>
      <c r="B13" s="553"/>
      <c r="C13" s="553"/>
      <c r="D13" s="553"/>
      <c r="E13" s="553"/>
      <c r="F13" s="553"/>
    </row>
    <row r="14" spans="1:6">
      <c r="A14" s="553"/>
      <c r="B14" s="553"/>
      <c r="C14" s="553"/>
      <c r="D14" s="553"/>
      <c r="E14" s="553"/>
      <c r="F14" s="553"/>
    </row>
    <row r="15" spans="1:6">
      <c r="A15" s="553"/>
      <c r="B15" s="553"/>
      <c r="C15" s="553"/>
      <c r="D15" s="553"/>
      <c r="E15" s="553"/>
      <c r="F15" s="553"/>
    </row>
    <row r="16" spans="1:6">
      <c r="A16" s="553"/>
      <c r="B16" s="553"/>
      <c r="C16" s="553"/>
      <c r="D16" s="553"/>
      <c r="E16" s="553"/>
      <c r="F16" s="553"/>
    </row>
    <row r="17" spans="1:6">
      <c r="A17" s="553"/>
      <c r="B17" s="553"/>
      <c r="C17" s="553"/>
      <c r="D17" s="553"/>
      <c r="E17" s="553"/>
      <c r="F17" s="553"/>
    </row>
    <row r="18" spans="1:6">
      <c r="A18" s="553"/>
      <c r="B18" s="553"/>
      <c r="C18" s="553"/>
      <c r="D18" s="553"/>
      <c r="E18" s="553"/>
      <c r="F18" s="553"/>
    </row>
  </sheetData>
  <mergeCells count="5">
    <mergeCell ref="A1:F1"/>
    <mergeCell ref="A2:F2"/>
    <mergeCell ref="A3:F3"/>
    <mergeCell ref="A4:D4"/>
    <mergeCell ref="A5:D5"/>
  </mergeCells>
  <pageMargins left="0.75" right="0.75" top="1" bottom="1" header="0.5" footer="0.5"/>
  <pageSetup paperSize="9" orientation="portrait" horizont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31"/>
  <sheetViews>
    <sheetView view="pageBreakPreview" zoomScale="90" zoomScaleNormal="100" topLeftCell="A101" workbookViewId="0">
      <selection activeCell="G132" sqref="G132"/>
    </sheetView>
  </sheetViews>
  <sheetFormatPr defaultColWidth="9" defaultRowHeight="15.75" customHeight="1"/>
  <cols>
    <col min="1" max="1" width="5.25" style="70" customWidth="1"/>
    <col min="2" max="2" width="27.5" style="70" customWidth="1"/>
    <col min="3" max="3" width="14.8583333333333" style="313" customWidth="1"/>
    <col min="4" max="4" width="11.9416666666667" style="70" customWidth="1"/>
    <col min="5" max="5" width="7.75" style="70" customWidth="1"/>
    <col min="6" max="7" width="14.375" style="70" customWidth="1"/>
    <col min="8" max="9" width="9.025" style="70" customWidth="1"/>
    <col min="10" max="10" width="12.375" style="70" customWidth="1"/>
    <col min="11" max="16384" width="9" style="70"/>
  </cols>
  <sheetData>
    <row r="1" s="68" customFormat="1" ht="30" customHeight="1" spans="1:10">
      <c r="A1" s="72" t="s">
        <v>1001</v>
      </c>
      <c r="B1" s="73"/>
      <c r="C1" s="73"/>
      <c r="D1" s="73"/>
      <c r="E1" s="73"/>
      <c r="F1" s="73"/>
      <c r="G1" s="73"/>
      <c r="H1" s="73"/>
      <c r="I1" s="73"/>
      <c r="J1" s="73"/>
    </row>
    <row r="2" ht="14.1" customHeight="1" spans="1:10">
      <c r="A2" s="74" t="str">
        <f>基础信息!A1</f>
        <v>评估基准日：2021年6月30日</v>
      </c>
      <c r="B2" s="75"/>
      <c r="C2" s="75"/>
      <c r="D2" s="75"/>
      <c r="E2" s="75"/>
      <c r="F2" s="76"/>
      <c r="G2" s="76"/>
      <c r="H2" s="76"/>
      <c r="I2" s="76"/>
      <c r="J2" s="76"/>
    </row>
    <row r="3" ht="14.1" customHeight="1" spans="1:10">
      <c r="A3" s="75"/>
      <c r="B3" s="75"/>
      <c r="C3" s="75"/>
      <c r="D3" s="75"/>
      <c r="E3" s="75"/>
      <c r="F3" s="76"/>
      <c r="G3" s="76"/>
      <c r="H3" s="76"/>
      <c r="I3" s="76"/>
      <c r="J3" s="77" t="s">
        <v>1002</v>
      </c>
    </row>
    <row r="4" customHeight="1" spans="1:10">
      <c r="A4" s="103" t="str">
        <f>基础信息!A2</f>
        <v>被评估单位：江苏省糖烟酒总公司</v>
      </c>
      <c r="F4" s="372"/>
      <c r="J4" s="79" t="s">
        <v>119</v>
      </c>
    </row>
    <row r="5" s="69" customFormat="1" ht="12.75" spans="1:10">
      <c r="A5" s="80" t="s">
        <v>120</v>
      </c>
      <c r="B5" s="80" t="s">
        <v>1003</v>
      </c>
      <c r="C5" s="80" t="s">
        <v>260</v>
      </c>
      <c r="D5" s="80" t="s">
        <v>261</v>
      </c>
      <c r="E5" s="80" t="s">
        <v>262</v>
      </c>
      <c r="F5" s="94" t="s">
        <v>86</v>
      </c>
      <c r="G5" s="80" t="s">
        <v>87</v>
      </c>
      <c r="H5" s="80" t="s">
        <v>88</v>
      </c>
      <c r="I5" s="80" t="s">
        <v>122</v>
      </c>
      <c r="J5" s="80" t="s">
        <v>182</v>
      </c>
    </row>
    <row r="6" s="70" customFormat="1" customHeight="1" spans="1:10">
      <c r="A6" s="82">
        <v>1</v>
      </c>
      <c r="B6" s="91" t="s">
        <v>1004</v>
      </c>
      <c r="C6" s="85"/>
      <c r="D6" s="84" t="s">
        <v>265</v>
      </c>
      <c r="E6" s="82" t="s">
        <v>906</v>
      </c>
      <c r="F6" s="86">
        <v>31374003.42</v>
      </c>
      <c r="G6" s="86">
        <f>F6</f>
        <v>31374003.42</v>
      </c>
      <c r="H6" s="86"/>
      <c r="I6" s="86"/>
      <c r="J6" s="87"/>
    </row>
    <row r="7" s="70" customFormat="1" customHeight="1" spans="1:10">
      <c r="A7" s="82">
        <v>2</v>
      </c>
      <c r="B7" s="91" t="s">
        <v>908</v>
      </c>
      <c r="C7" s="85"/>
      <c r="D7" s="84" t="s">
        <v>265</v>
      </c>
      <c r="E7" s="82" t="s">
        <v>906</v>
      </c>
      <c r="F7" s="86">
        <v>100000</v>
      </c>
      <c r="G7" s="86">
        <f t="shared" ref="G7:G36" si="0">F7</f>
        <v>100000</v>
      </c>
      <c r="H7" s="86"/>
      <c r="I7" s="86"/>
      <c r="J7" s="87"/>
    </row>
    <row r="8" s="70" customFormat="1" customHeight="1" spans="1:10">
      <c r="A8" s="82">
        <v>3</v>
      </c>
      <c r="B8" s="91" t="s">
        <v>911</v>
      </c>
      <c r="C8" s="85"/>
      <c r="D8" s="84" t="s">
        <v>265</v>
      </c>
      <c r="E8" s="82" t="s">
        <v>906</v>
      </c>
      <c r="F8" s="86">
        <v>82020</v>
      </c>
      <c r="G8" s="86">
        <f t="shared" si="0"/>
        <v>82020</v>
      </c>
      <c r="H8" s="86"/>
      <c r="I8" s="86"/>
      <c r="J8" s="87"/>
    </row>
    <row r="9" s="70" customFormat="1" customHeight="1" spans="1:10">
      <c r="A9" s="82">
        <v>4</v>
      </c>
      <c r="B9" s="91" t="s">
        <v>1005</v>
      </c>
      <c r="C9" s="85"/>
      <c r="D9" s="84" t="s">
        <v>265</v>
      </c>
      <c r="E9" s="82" t="s">
        <v>906</v>
      </c>
      <c r="F9" s="86">
        <v>20000</v>
      </c>
      <c r="G9" s="86">
        <f t="shared" si="0"/>
        <v>20000</v>
      </c>
      <c r="H9" s="86"/>
      <c r="I9" s="86"/>
      <c r="J9" s="87"/>
    </row>
    <row r="10" s="70" customFormat="1" customHeight="1" spans="1:10">
      <c r="A10" s="82">
        <v>5</v>
      </c>
      <c r="B10" s="91" t="s">
        <v>1006</v>
      </c>
      <c r="C10" s="85"/>
      <c r="D10" s="84"/>
      <c r="E10" s="82" t="s">
        <v>1007</v>
      </c>
      <c r="F10" s="86">
        <v>10000</v>
      </c>
      <c r="G10" s="86">
        <f t="shared" si="0"/>
        <v>10000</v>
      </c>
      <c r="H10" s="86"/>
      <c r="I10" s="86"/>
      <c r="J10" s="87"/>
    </row>
    <row r="11" s="70" customFormat="1" customHeight="1" spans="1:10">
      <c r="A11" s="82">
        <v>6</v>
      </c>
      <c r="B11" s="91" t="s">
        <v>927</v>
      </c>
      <c r="C11" s="85"/>
      <c r="D11" s="84" t="s">
        <v>265</v>
      </c>
      <c r="E11" s="82" t="s">
        <v>906</v>
      </c>
      <c r="F11" s="86">
        <v>3600</v>
      </c>
      <c r="G11" s="86">
        <f t="shared" si="0"/>
        <v>3600</v>
      </c>
      <c r="H11" s="86"/>
      <c r="I11" s="86"/>
      <c r="J11" s="87"/>
    </row>
    <row r="12" s="70" customFormat="1" customHeight="1" spans="1:10">
      <c r="A12" s="82">
        <v>7</v>
      </c>
      <c r="B12" s="91" t="s">
        <v>1008</v>
      </c>
      <c r="C12" s="85"/>
      <c r="D12" s="84"/>
      <c r="E12" s="82" t="s">
        <v>1009</v>
      </c>
      <c r="F12" s="86">
        <v>2100</v>
      </c>
      <c r="G12" s="86">
        <f t="shared" si="0"/>
        <v>2100</v>
      </c>
      <c r="H12" s="86"/>
      <c r="I12" s="86"/>
      <c r="J12" s="87"/>
    </row>
    <row r="13" s="70" customFormat="1" customHeight="1" spans="1:10">
      <c r="A13" s="82">
        <v>8</v>
      </c>
      <c r="B13" s="91" t="s">
        <v>1010</v>
      </c>
      <c r="C13" s="85"/>
      <c r="D13" s="84" t="s">
        <v>265</v>
      </c>
      <c r="E13" s="82" t="s">
        <v>906</v>
      </c>
      <c r="F13" s="86">
        <v>1000</v>
      </c>
      <c r="G13" s="86">
        <f t="shared" si="0"/>
        <v>1000</v>
      </c>
      <c r="H13" s="86"/>
      <c r="I13" s="86"/>
      <c r="J13" s="87"/>
    </row>
    <row r="14" s="70" customFormat="1" customHeight="1" spans="1:10">
      <c r="A14" s="82">
        <v>9</v>
      </c>
      <c r="B14" s="91" t="s">
        <v>1011</v>
      </c>
      <c r="C14" s="85"/>
      <c r="D14" s="84" t="s">
        <v>265</v>
      </c>
      <c r="E14" s="82" t="s">
        <v>906</v>
      </c>
      <c r="F14" s="86">
        <v>1400000</v>
      </c>
      <c r="G14" s="86">
        <f t="shared" si="0"/>
        <v>1400000</v>
      </c>
      <c r="H14" s="86"/>
      <c r="I14" s="86"/>
      <c r="J14" s="87"/>
    </row>
    <row r="15" customHeight="1" spans="1:10">
      <c r="A15" s="82">
        <v>10</v>
      </c>
      <c r="B15" s="91" t="s">
        <v>1012</v>
      </c>
      <c r="C15" s="85" t="s">
        <v>1013</v>
      </c>
      <c r="D15" s="84" t="s">
        <v>290</v>
      </c>
      <c r="E15" s="89" t="s">
        <v>1014</v>
      </c>
      <c r="F15" s="86">
        <v>623056.74</v>
      </c>
      <c r="G15" s="86">
        <f t="shared" si="0"/>
        <v>623056.74</v>
      </c>
      <c r="H15" s="86"/>
      <c r="I15" s="86"/>
      <c r="J15" s="87"/>
    </row>
    <row r="16" customHeight="1" spans="1:10">
      <c r="A16" s="82">
        <v>11</v>
      </c>
      <c r="B16" s="91" t="s">
        <v>1015</v>
      </c>
      <c r="C16" s="85"/>
      <c r="D16" s="92">
        <v>42979</v>
      </c>
      <c r="E16" s="82" t="s">
        <v>1016</v>
      </c>
      <c r="F16" s="86">
        <v>468</v>
      </c>
      <c r="G16" s="86">
        <f t="shared" si="0"/>
        <v>468</v>
      </c>
      <c r="H16" s="86"/>
      <c r="I16" s="86"/>
      <c r="J16" s="87"/>
    </row>
    <row r="17" customHeight="1" spans="1:10">
      <c r="A17" s="82">
        <v>12</v>
      </c>
      <c r="B17" s="91" t="s">
        <v>1017</v>
      </c>
      <c r="C17" s="85"/>
      <c r="D17" s="84" t="s">
        <v>265</v>
      </c>
      <c r="E17" s="82" t="s">
        <v>906</v>
      </c>
      <c r="F17" s="86">
        <v>2794.99</v>
      </c>
      <c r="G17" s="86">
        <f t="shared" si="0"/>
        <v>2794.99</v>
      </c>
      <c r="H17" s="86"/>
      <c r="I17" s="86"/>
      <c r="J17" s="87"/>
    </row>
    <row r="18" customHeight="1" spans="1:10">
      <c r="A18" s="82">
        <v>13</v>
      </c>
      <c r="B18" s="88" t="s">
        <v>1018</v>
      </c>
      <c r="C18" s="85"/>
      <c r="D18" s="84" t="s">
        <v>290</v>
      </c>
      <c r="E18" s="89" t="s">
        <v>1014</v>
      </c>
      <c r="F18" s="86">
        <v>9017245.23</v>
      </c>
      <c r="G18" s="86">
        <f t="shared" si="0"/>
        <v>9017245.23</v>
      </c>
      <c r="H18" s="86"/>
      <c r="I18" s="86"/>
      <c r="J18" s="87"/>
    </row>
    <row r="19" customHeight="1" spans="1:10">
      <c r="A19" s="82">
        <v>14</v>
      </c>
      <c r="B19" s="88" t="s">
        <v>1019</v>
      </c>
      <c r="C19" s="85"/>
      <c r="D19" s="84" t="s">
        <v>290</v>
      </c>
      <c r="E19" s="89" t="s">
        <v>1014</v>
      </c>
      <c r="F19" s="86">
        <v>8242012.85</v>
      </c>
      <c r="G19" s="86">
        <f t="shared" si="0"/>
        <v>8242012.85</v>
      </c>
      <c r="H19" s="86"/>
      <c r="I19" s="86"/>
      <c r="J19" s="87"/>
    </row>
    <row r="20" customHeight="1" spans="1:10">
      <c r="A20" s="82">
        <v>15</v>
      </c>
      <c r="B20" s="91" t="s">
        <v>1020</v>
      </c>
      <c r="C20" s="85"/>
      <c r="D20" s="84" t="s">
        <v>290</v>
      </c>
      <c r="E20" s="89" t="s">
        <v>1014</v>
      </c>
      <c r="F20" s="86">
        <v>8040462</v>
      </c>
      <c r="G20" s="86">
        <f t="shared" si="0"/>
        <v>8040462</v>
      </c>
      <c r="H20" s="86"/>
      <c r="I20" s="86"/>
      <c r="J20" s="87"/>
    </row>
    <row r="21" s="70" customFormat="1" customHeight="1" spans="1:10">
      <c r="A21" s="82">
        <v>16</v>
      </c>
      <c r="B21" s="91" t="s">
        <v>1021</v>
      </c>
      <c r="C21" s="85"/>
      <c r="D21" s="84" t="s">
        <v>290</v>
      </c>
      <c r="E21" s="89" t="s">
        <v>1014</v>
      </c>
      <c r="F21" s="86">
        <v>7719234.59</v>
      </c>
      <c r="G21" s="86">
        <f t="shared" si="0"/>
        <v>7719234.59</v>
      </c>
      <c r="H21" s="86"/>
      <c r="I21" s="86"/>
      <c r="J21" s="87"/>
    </row>
    <row r="22" customHeight="1" spans="1:10">
      <c r="A22" s="82">
        <v>17</v>
      </c>
      <c r="B22" s="91" t="s">
        <v>964</v>
      </c>
      <c r="C22" s="85"/>
      <c r="D22" s="84" t="s">
        <v>290</v>
      </c>
      <c r="E22" s="89" t="s">
        <v>1014</v>
      </c>
      <c r="F22" s="86">
        <v>5664907.07</v>
      </c>
      <c r="G22" s="86">
        <f t="shared" si="0"/>
        <v>5664907.07</v>
      </c>
      <c r="H22" s="86"/>
      <c r="I22" s="86"/>
      <c r="J22" s="87"/>
    </row>
    <row r="23" customHeight="1" spans="1:10">
      <c r="A23" s="82">
        <v>18</v>
      </c>
      <c r="B23" s="91" t="s">
        <v>1022</v>
      </c>
      <c r="C23" s="85"/>
      <c r="D23" s="84" t="s">
        <v>290</v>
      </c>
      <c r="E23" s="89" t="s">
        <v>1014</v>
      </c>
      <c r="F23" s="86">
        <v>3625000</v>
      </c>
      <c r="G23" s="86">
        <f t="shared" si="0"/>
        <v>3625000</v>
      </c>
      <c r="H23" s="86"/>
      <c r="I23" s="86"/>
      <c r="J23" s="87"/>
    </row>
    <row r="24" customHeight="1" spans="1:10">
      <c r="A24" s="82">
        <v>19</v>
      </c>
      <c r="B24" s="88" t="s">
        <v>1023</v>
      </c>
      <c r="C24" s="85"/>
      <c r="D24" s="84" t="s">
        <v>290</v>
      </c>
      <c r="E24" s="89" t="s">
        <v>1014</v>
      </c>
      <c r="F24" s="86">
        <v>1539799.48</v>
      </c>
      <c r="G24" s="86">
        <f t="shared" si="0"/>
        <v>1539799.48</v>
      </c>
      <c r="H24" s="86"/>
      <c r="I24" s="86"/>
      <c r="J24" s="87"/>
    </row>
    <row r="25" customHeight="1" spans="1:10">
      <c r="A25" s="82">
        <v>20</v>
      </c>
      <c r="B25" s="91" t="s">
        <v>1024</v>
      </c>
      <c r="C25" s="85"/>
      <c r="D25" s="84" t="s">
        <v>290</v>
      </c>
      <c r="E25" s="89" t="s">
        <v>1014</v>
      </c>
      <c r="F25" s="86">
        <v>1410000.4</v>
      </c>
      <c r="G25" s="86">
        <f t="shared" si="0"/>
        <v>1410000.4</v>
      </c>
      <c r="H25" s="86"/>
      <c r="I25" s="86"/>
      <c r="J25" s="87"/>
    </row>
    <row r="26" s="70" customFormat="1" customHeight="1" spans="1:10">
      <c r="A26" s="82">
        <v>21</v>
      </c>
      <c r="B26" s="91" t="s">
        <v>1025</v>
      </c>
      <c r="C26" s="85"/>
      <c r="D26" s="84" t="s">
        <v>290</v>
      </c>
      <c r="E26" s="89" t="s">
        <v>1014</v>
      </c>
      <c r="F26" s="86">
        <v>1172600</v>
      </c>
      <c r="G26" s="86">
        <f t="shared" si="0"/>
        <v>1172600</v>
      </c>
      <c r="H26" s="86"/>
      <c r="I26" s="86"/>
      <c r="J26" s="87"/>
    </row>
    <row r="27" customHeight="1" spans="1:10">
      <c r="A27" s="82">
        <v>22</v>
      </c>
      <c r="B27" s="91" t="s">
        <v>1026</v>
      </c>
      <c r="C27" s="85"/>
      <c r="D27" s="84" t="s">
        <v>290</v>
      </c>
      <c r="E27" s="89" t="s">
        <v>1014</v>
      </c>
      <c r="F27" s="86">
        <v>1004800</v>
      </c>
      <c r="G27" s="86">
        <f t="shared" si="0"/>
        <v>1004800</v>
      </c>
      <c r="H27" s="86"/>
      <c r="I27" s="86"/>
      <c r="J27" s="87"/>
    </row>
    <row r="28" customHeight="1" spans="1:10">
      <c r="A28" s="82">
        <v>23</v>
      </c>
      <c r="B28" s="88" t="s">
        <v>1027</v>
      </c>
      <c r="C28" s="85"/>
      <c r="D28" s="84" t="s">
        <v>290</v>
      </c>
      <c r="E28" s="89" t="s">
        <v>1014</v>
      </c>
      <c r="F28" s="86">
        <v>752220.66</v>
      </c>
      <c r="G28" s="86">
        <f t="shared" si="0"/>
        <v>752220.66</v>
      </c>
      <c r="H28" s="86"/>
      <c r="I28" s="86"/>
      <c r="J28" s="87"/>
    </row>
    <row r="29" customHeight="1" spans="1:10">
      <c r="A29" s="82">
        <v>24</v>
      </c>
      <c r="B29" s="91" t="s">
        <v>1028</v>
      </c>
      <c r="C29" s="85"/>
      <c r="D29" s="84" t="s">
        <v>290</v>
      </c>
      <c r="E29" s="89" t="s">
        <v>1014</v>
      </c>
      <c r="F29" s="86">
        <v>739500</v>
      </c>
      <c r="G29" s="86">
        <f t="shared" si="0"/>
        <v>739500</v>
      </c>
      <c r="H29" s="86"/>
      <c r="I29" s="86"/>
      <c r="J29" s="87"/>
    </row>
    <row r="30" customHeight="1" spans="1:10">
      <c r="A30" s="82">
        <v>25</v>
      </c>
      <c r="B30" s="91" t="s">
        <v>1029</v>
      </c>
      <c r="C30" s="85"/>
      <c r="D30" s="84" t="s">
        <v>290</v>
      </c>
      <c r="E30" s="89" t="s">
        <v>1014</v>
      </c>
      <c r="F30" s="86">
        <v>661175.95</v>
      </c>
      <c r="G30" s="86">
        <f t="shared" si="0"/>
        <v>661175.95</v>
      </c>
      <c r="H30" s="86"/>
      <c r="I30" s="86"/>
      <c r="J30" s="87"/>
    </row>
    <row r="31" customHeight="1" spans="1:10">
      <c r="A31" s="82">
        <v>26</v>
      </c>
      <c r="B31" s="88" t="s">
        <v>1030</v>
      </c>
      <c r="C31" s="85"/>
      <c r="D31" s="84" t="s">
        <v>290</v>
      </c>
      <c r="E31" s="89" t="s">
        <v>1014</v>
      </c>
      <c r="F31" s="86">
        <v>647046.95</v>
      </c>
      <c r="G31" s="86">
        <f t="shared" si="0"/>
        <v>647046.95</v>
      </c>
      <c r="H31" s="86"/>
      <c r="I31" s="86"/>
      <c r="J31" s="87"/>
    </row>
    <row r="32" s="70" customFormat="1" customHeight="1" spans="1:10">
      <c r="A32" s="82">
        <v>27</v>
      </c>
      <c r="B32" s="91" t="s">
        <v>1031</v>
      </c>
      <c r="C32" s="85"/>
      <c r="D32" s="84" t="s">
        <v>290</v>
      </c>
      <c r="E32" s="89" t="s">
        <v>1014</v>
      </c>
      <c r="F32" s="86">
        <v>414677.03</v>
      </c>
      <c r="G32" s="86">
        <f t="shared" si="0"/>
        <v>414677.03</v>
      </c>
      <c r="H32" s="86"/>
      <c r="I32" s="86"/>
      <c r="J32" s="87"/>
    </row>
    <row r="33" customHeight="1" spans="1:10">
      <c r="A33" s="82">
        <v>28</v>
      </c>
      <c r="B33" s="88" t="s">
        <v>1032</v>
      </c>
      <c r="C33" s="85"/>
      <c r="D33" s="84" t="s">
        <v>290</v>
      </c>
      <c r="E33" s="89" t="s">
        <v>1014</v>
      </c>
      <c r="F33" s="86">
        <v>311498</v>
      </c>
      <c r="G33" s="86">
        <f t="shared" si="0"/>
        <v>311498</v>
      </c>
      <c r="H33" s="86"/>
      <c r="I33" s="86"/>
      <c r="J33" s="87"/>
    </row>
    <row r="34" customHeight="1" spans="1:10">
      <c r="A34" s="82">
        <v>29</v>
      </c>
      <c r="B34" s="91" t="s">
        <v>1012</v>
      </c>
      <c r="C34" s="85"/>
      <c r="D34" s="84" t="s">
        <v>290</v>
      </c>
      <c r="E34" s="89" t="s">
        <v>1014</v>
      </c>
      <c r="F34" s="86">
        <v>304135.19</v>
      </c>
      <c r="G34" s="86">
        <f t="shared" si="0"/>
        <v>304135.19</v>
      </c>
      <c r="H34" s="86"/>
      <c r="I34" s="86"/>
      <c r="J34" s="87"/>
    </row>
    <row r="35" customHeight="1" spans="1:10">
      <c r="A35" s="82">
        <v>30</v>
      </c>
      <c r="B35" s="91" t="s">
        <v>891</v>
      </c>
      <c r="C35" s="85"/>
      <c r="D35" s="84" t="s">
        <v>290</v>
      </c>
      <c r="E35" s="89" t="s">
        <v>1014</v>
      </c>
      <c r="F35" s="86">
        <v>300000</v>
      </c>
      <c r="G35" s="86">
        <f t="shared" si="0"/>
        <v>300000</v>
      </c>
      <c r="H35" s="86"/>
      <c r="I35" s="86"/>
      <c r="J35" s="87"/>
    </row>
    <row r="36" s="70" customFormat="1" customHeight="1" spans="1:10">
      <c r="A36" s="82">
        <v>31</v>
      </c>
      <c r="B36" s="91" t="s">
        <v>1033</v>
      </c>
      <c r="C36" s="85"/>
      <c r="D36" s="84" t="s">
        <v>290</v>
      </c>
      <c r="E36" s="89" t="s">
        <v>1014</v>
      </c>
      <c r="F36" s="86">
        <v>294044.64</v>
      </c>
      <c r="G36" s="86">
        <f t="shared" si="0"/>
        <v>294044.64</v>
      </c>
      <c r="H36" s="86"/>
      <c r="I36" s="86"/>
      <c r="J36" s="87"/>
    </row>
    <row r="37" customHeight="1" spans="1:10">
      <c r="A37" s="82">
        <v>32</v>
      </c>
      <c r="B37" s="91" t="s">
        <v>1034</v>
      </c>
      <c r="C37" s="85"/>
      <c r="D37" s="84" t="s">
        <v>290</v>
      </c>
      <c r="E37" s="89" t="s">
        <v>1014</v>
      </c>
      <c r="F37" s="86">
        <v>240710.28</v>
      </c>
      <c r="G37" s="86">
        <f t="shared" ref="G37:G68" si="1">F37</f>
        <v>240710.28</v>
      </c>
      <c r="H37" s="86"/>
      <c r="I37" s="86"/>
      <c r="J37" s="87"/>
    </row>
    <row r="38" customHeight="1" spans="1:10">
      <c r="A38" s="82">
        <v>33</v>
      </c>
      <c r="B38" s="88" t="s">
        <v>1035</v>
      </c>
      <c r="C38" s="85"/>
      <c r="D38" s="84" t="s">
        <v>290</v>
      </c>
      <c r="E38" s="89" t="s">
        <v>1014</v>
      </c>
      <c r="F38" s="86">
        <v>183719.9</v>
      </c>
      <c r="G38" s="86">
        <f t="shared" si="1"/>
        <v>183719.9</v>
      </c>
      <c r="H38" s="86"/>
      <c r="I38" s="86"/>
      <c r="J38" s="87"/>
    </row>
    <row r="39" customHeight="1" spans="1:10">
      <c r="A39" s="82">
        <v>34</v>
      </c>
      <c r="B39" s="88" t="s">
        <v>1036</v>
      </c>
      <c r="C39" s="85"/>
      <c r="D39" s="84" t="s">
        <v>290</v>
      </c>
      <c r="E39" s="89" t="s">
        <v>1014</v>
      </c>
      <c r="F39" s="86">
        <v>179774</v>
      </c>
      <c r="G39" s="86">
        <f t="shared" si="1"/>
        <v>179774</v>
      </c>
      <c r="H39" s="86"/>
      <c r="I39" s="86"/>
      <c r="J39" s="87"/>
    </row>
    <row r="40" s="70" customFormat="1" customHeight="1" spans="1:10">
      <c r="A40" s="82">
        <v>35</v>
      </c>
      <c r="B40" s="91" t="s">
        <v>1037</v>
      </c>
      <c r="C40" s="85"/>
      <c r="D40" s="84" t="s">
        <v>290</v>
      </c>
      <c r="E40" s="89" t="s">
        <v>1014</v>
      </c>
      <c r="F40" s="86">
        <v>160645.88</v>
      </c>
      <c r="G40" s="86">
        <f t="shared" si="1"/>
        <v>160645.88</v>
      </c>
      <c r="H40" s="86"/>
      <c r="I40" s="86"/>
      <c r="J40" s="87"/>
    </row>
    <row r="41" customHeight="1" spans="1:10">
      <c r="A41" s="82">
        <v>36</v>
      </c>
      <c r="B41" s="88" t="s">
        <v>1038</v>
      </c>
      <c r="C41" s="85"/>
      <c r="D41" s="84" t="s">
        <v>290</v>
      </c>
      <c r="E41" s="89" t="s">
        <v>1014</v>
      </c>
      <c r="F41" s="86">
        <v>149119.45</v>
      </c>
      <c r="G41" s="86">
        <f t="shared" si="1"/>
        <v>149119.45</v>
      </c>
      <c r="H41" s="86"/>
      <c r="I41" s="86"/>
      <c r="J41" s="87"/>
    </row>
    <row r="42" customHeight="1" spans="1:10">
      <c r="A42" s="82">
        <v>37</v>
      </c>
      <c r="B42" s="91" t="s">
        <v>1039</v>
      </c>
      <c r="C42" s="85"/>
      <c r="D42" s="84" t="s">
        <v>290</v>
      </c>
      <c r="E42" s="89" t="s">
        <v>1014</v>
      </c>
      <c r="F42" s="86">
        <v>140000</v>
      </c>
      <c r="G42" s="86">
        <f t="shared" si="1"/>
        <v>140000</v>
      </c>
      <c r="H42" s="86"/>
      <c r="I42" s="86"/>
      <c r="J42" s="87"/>
    </row>
    <row r="43" customHeight="1" spans="1:10">
      <c r="A43" s="82">
        <v>38</v>
      </c>
      <c r="B43" s="91" t="s">
        <v>1040</v>
      </c>
      <c r="C43" s="85"/>
      <c r="D43" s="84" t="s">
        <v>290</v>
      </c>
      <c r="E43" s="89" t="s">
        <v>1014</v>
      </c>
      <c r="F43" s="86">
        <v>100000</v>
      </c>
      <c r="G43" s="86">
        <f t="shared" si="1"/>
        <v>100000</v>
      </c>
      <c r="H43" s="86"/>
      <c r="I43" s="86"/>
      <c r="J43" s="87"/>
    </row>
    <row r="44" customHeight="1" spans="1:10">
      <c r="A44" s="82">
        <v>39</v>
      </c>
      <c r="B44" s="91" t="s">
        <v>1041</v>
      </c>
      <c r="C44" s="85"/>
      <c r="D44" s="84" t="s">
        <v>290</v>
      </c>
      <c r="E44" s="89" t="s">
        <v>1014</v>
      </c>
      <c r="F44" s="86">
        <v>84669.2</v>
      </c>
      <c r="G44" s="86">
        <f t="shared" si="1"/>
        <v>84669.2</v>
      </c>
      <c r="H44" s="86"/>
      <c r="I44" s="86"/>
      <c r="J44" s="87"/>
    </row>
    <row r="45" customHeight="1" spans="1:10">
      <c r="A45" s="82">
        <v>40</v>
      </c>
      <c r="B45" s="91" t="s">
        <v>1042</v>
      </c>
      <c r="C45" s="85"/>
      <c r="D45" s="84" t="s">
        <v>290</v>
      </c>
      <c r="E45" s="89" t="s">
        <v>1014</v>
      </c>
      <c r="F45" s="86">
        <v>82231.5</v>
      </c>
      <c r="G45" s="86">
        <f t="shared" si="1"/>
        <v>82231.5</v>
      </c>
      <c r="H45" s="86"/>
      <c r="I45" s="86"/>
      <c r="J45" s="87"/>
    </row>
    <row r="46" customHeight="1" spans="1:10">
      <c r="A46" s="82">
        <v>41</v>
      </c>
      <c r="B46" s="91" t="s">
        <v>1043</v>
      </c>
      <c r="C46" s="85"/>
      <c r="D46" s="84" t="s">
        <v>290</v>
      </c>
      <c r="E46" s="89" t="s">
        <v>1014</v>
      </c>
      <c r="F46" s="86">
        <v>79804.67</v>
      </c>
      <c r="G46" s="86">
        <f t="shared" si="1"/>
        <v>79804.67</v>
      </c>
      <c r="H46" s="86"/>
      <c r="I46" s="86"/>
      <c r="J46" s="87"/>
    </row>
    <row r="47" s="70" customFormat="1" customHeight="1" spans="1:10">
      <c r="A47" s="82">
        <v>42</v>
      </c>
      <c r="B47" s="91" t="s">
        <v>1044</v>
      </c>
      <c r="C47" s="85"/>
      <c r="D47" s="84" t="s">
        <v>290</v>
      </c>
      <c r="E47" s="89" t="s">
        <v>1014</v>
      </c>
      <c r="F47" s="86">
        <v>70632</v>
      </c>
      <c r="G47" s="86">
        <f t="shared" si="1"/>
        <v>70632</v>
      </c>
      <c r="H47" s="86"/>
      <c r="I47" s="86"/>
      <c r="J47" s="87"/>
    </row>
    <row r="48" s="70" customFormat="1" customHeight="1" spans="1:10">
      <c r="A48" s="82">
        <v>43</v>
      </c>
      <c r="B48" s="91" t="s">
        <v>1045</v>
      </c>
      <c r="C48" s="85"/>
      <c r="D48" s="84" t="s">
        <v>290</v>
      </c>
      <c r="E48" s="89" t="s">
        <v>1014</v>
      </c>
      <c r="F48" s="86">
        <v>70513.99</v>
      </c>
      <c r="G48" s="86">
        <f t="shared" si="1"/>
        <v>70513.99</v>
      </c>
      <c r="H48" s="86"/>
      <c r="I48" s="86"/>
      <c r="J48" s="87"/>
    </row>
    <row r="49" customHeight="1" spans="1:10">
      <c r="A49" s="82">
        <v>44</v>
      </c>
      <c r="B49" s="91" t="s">
        <v>1046</v>
      </c>
      <c r="C49" s="85"/>
      <c r="D49" s="84" t="s">
        <v>290</v>
      </c>
      <c r="E49" s="89" t="s">
        <v>1014</v>
      </c>
      <c r="F49" s="86">
        <v>65395</v>
      </c>
      <c r="G49" s="86">
        <f t="shared" si="1"/>
        <v>65395</v>
      </c>
      <c r="H49" s="86"/>
      <c r="I49" s="86"/>
      <c r="J49" s="87"/>
    </row>
    <row r="50" customHeight="1" spans="1:10">
      <c r="A50" s="82">
        <v>45</v>
      </c>
      <c r="B50" s="91" t="s">
        <v>1047</v>
      </c>
      <c r="C50" s="85"/>
      <c r="D50" s="84" t="s">
        <v>290</v>
      </c>
      <c r="E50" s="89" t="s">
        <v>1014</v>
      </c>
      <c r="F50" s="86">
        <v>48000</v>
      </c>
      <c r="G50" s="86">
        <f t="shared" si="1"/>
        <v>48000</v>
      </c>
      <c r="H50" s="86"/>
      <c r="I50" s="86"/>
      <c r="J50" s="87"/>
    </row>
    <row r="51" customHeight="1" spans="1:10">
      <c r="A51" s="82">
        <v>46</v>
      </c>
      <c r="B51" s="91" t="s">
        <v>1048</v>
      </c>
      <c r="C51" s="85"/>
      <c r="D51" s="84" t="s">
        <v>290</v>
      </c>
      <c r="E51" s="89" t="s">
        <v>1014</v>
      </c>
      <c r="F51" s="86">
        <v>42206.44</v>
      </c>
      <c r="G51" s="86">
        <f t="shared" si="1"/>
        <v>42206.44</v>
      </c>
      <c r="H51" s="86"/>
      <c r="I51" s="86"/>
      <c r="J51" s="87"/>
    </row>
    <row r="52" customHeight="1" spans="1:10">
      <c r="A52" s="82">
        <v>47</v>
      </c>
      <c r="B52" s="91" t="s">
        <v>1049</v>
      </c>
      <c r="C52" s="85"/>
      <c r="D52" s="84" t="s">
        <v>290</v>
      </c>
      <c r="E52" s="89" t="s">
        <v>1014</v>
      </c>
      <c r="F52" s="86">
        <v>38000</v>
      </c>
      <c r="G52" s="86">
        <f t="shared" si="1"/>
        <v>38000</v>
      </c>
      <c r="H52" s="86"/>
      <c r="I52" s="86"/>
      <c r="J52" s="87"/>
    </row>
    <row r="53" customHeight="1" spans="1:10">
      <c r="A53" s="82">
        <v>48</v>
      </c>
      <c r="B53" s="91" t="s">
        <v>1050</v>
      </c>
      <c r="C53" s="85"/>
      <c r="D53" s="84" t="s">
        <v>290</v>
      </c>
      <c r="E53" s="89" t="s">
        <v>1014</v>
      </c>
      <c r="F53" s="86">
        <v>34500</v>
      </c>
      <c r="G53" s="86">
        <f t="shared" si="1"/>
        <v>34500</v>
      </c>
      <c r="H53" s="86"/>
      <c r="I53" s="86"/>
      <c r="J53" s="87"/>
    </row>
    <row r="54" customHeight="1" spans="1:10">
      <c r="A54" s="82">
        <v>49</v>
      </c>
      <c r="B54" s="91" t="s">
        <v>1051</v>
      </c>
      <c r="C54" s="85"/>
      <c r="D54" s="84" t="s">
        <v>290</v>
      </c>
      <c r="E54" s="89" t="s">
        <v>1014</v>
      </c>
      <c r="F54" s="86">
        <v>33509.12</v>
      </c>
      <c r="G54" s="86">
        <f t="shared" si="1"/>
        <v>33509.12</v>
      </c>
      <c r="H54" s="86"/>
      <c r="I54" s="86"/>
      <c r="J54" s="87"/>
    </row>
    <row r="55" customHeight="1" spans="1:10">
      <c r="A55" s="82">
        <v>50</v>
      </c>
      <c r="B55" s="88" t="s">
        <v>1052</v>
      </c>
      <c r="C55" s="85"/>
      <c r="D55" s="84" t="s">
        <v>290</v>
      </c>
      <c r="E55" s="89" t="s">
        <v>1014</v>
      </c>
      <c r="F55" s="86">
        <v>31239.36</v>
      </c>
      <c r="G55" s="86">
        <f t="shared" si="1"/>
        <v>31239.36</v>
      </c>
      <c r="H55" s="86"/>
      <c r="I55" s="86"/>
      <c r="J55" s="87"/>
    </row>
    <row r="56" customHeight="1" spans="1:10">
      <c r="A56" s="82">
        <v>51</v>
      </c>
      <c r="B56" s="91" t="s">
        <v>1053</v>
      </c>
      <c r="C56" s="85"/>
      <c r="D56" s="84" t="s">
        <v>290</v>
      </c>
      <c r="E56" s="89" t="s">
        <v>1014</v>
      </c>
      <c r="F56" s="86">
        <v>30000</v>
      </c>
      <c r="G56" s="86">
        <f t="shared" si="1"/>
        <v>30000</v>
      </c>
      <c r="H56" s="86"/>
      <c r="I56" s="86"/>
      <c r="J56" s="87"/>
    </row>
    <row r="57" customHeight="1" spans="1:10">
      <c r="A57" s="82">
        <v>52</v>
      </c>
      <c r="B57" s="91" t="s">
        <v>1054</v>
      </c>
      <c r="C57" s="85"/>
      <c r="D57" s="84" t="s">
        <v>290</v>
      </c>
      <c r="E57" s="89" t="s">
        <v>1014</v>
      </c>
      <c r="F57" s="86">
        <v>30000</v>
      </c>
      <c r="G57" s="86">
        <f t="shared" si="1"/>
        <v>30000</v>
      </c>
      <c r="H57" s="86"/>
      <c r="I57" s="86"/>
      <c r="J57" s="87"/>
    </row>
    <row r="58" s="70" customFormat="1" customHeight="1" spans="1:10">
      <c r="A58" s="82">
        <v>53</v>
      </c>
      <c r="B58" s="91" t="s">
        <v>1055</v>
      </c>
      <c r="C58" s="85"/>
      <c r="D58" s="84" t="s">
        <v>290</v>
      </c>
      <c r="E58" s="89" t="s">
        <v>1014</v>
      </c>
      <c r="F58" s="86">
        <v>30000</v>
      </c>
      <c r="G58" s="86">
        <f t="shared" si="1"/>
        <v>30000</v>
      </c>
      <c r="H58" s="86"/>
      <c r="I58" s="86"/>
      <c r="J58" s="87"/>
    </row>
    <row r="59" customHeight="1" spans="1:10">
      <c r="A59" s="82">
        <v>54</v>
      </c>
      <c r="B59" s="91" t="s">
        <v>1056</v>
      </c>
      <c r="C59" s="85"/>
      <c r="D59" s="84" t="s">
        <v>290</v>
      </c>
      <c r="E59" s="89" t="s">
        <v>1014</v>
      </c>
      <c r="F59" s="86">
        <v>30000</v>
      </c>
      <c r="G59" s="86">
        <f t="shared" si="1"/>
        <v>30000</v>
      </c>
      <c r="H59" s="86"/>
      <c r="I59" s="86"/>
      <c r="J59" s="87"/>
    </row>
    <row r="60" customHeight="1" spans="1:10">
      <c r="A60" s="82">
        <v>55</v>
      </c>
      <c r="B60" s="88" t="s">
        <v>1057</v>
      </c>
      <c r="C60" s="85"/>
      <c r="D60" s="84" t="s">
        <v>290</v>
      </c>
      <c r="E60" s="89" t="s">
        <v>1014</v>
      </c>
      <c r="F60" s="86">
        <v>27829.28</v>
      </c>
      <c r="G60" s="86">
        <f t="shared" si="1"/>
        <v>27829.28</v>
      </c>
      <c r="H60" s="86"/>
      <c r="I60" s="86"/>
      <c r="J60" s="87"/>
    </row>
    <row r="61" customHeight="1" spans="1:10">
      <c r="A61" s="82">
        <v>56</v>
      </c>
      <c r="B61" s="91" t="s">
        <v>1058</v>
      </c>
      <c r="C61" s="85"/>
      <c r="D61" s="84" t="s">
        <v>290</v>
      </c>
      <c r="E61" s="89" t="s">
        <v>1014</v>
      </c>
      <c r="F61" s="86">
        <v>24276</v>
      </c>
      <c r="G61" s="86">
        <f t="shared" si="1"/>
        <v>24276</v>
      </c>
      <c r="H61" s="86"/>
      <c r="I61" s="86"/>
      <c r="J61" s="87"/>
    </row>
    <row r="62" customHeight="1" spans="1:10">
      <c r="A62" s="82">
        <v>57</v>
      </c>
      <c r="B62" s="91" t="s">
        <v>1059</v>
      </c>
      <c r="C62" s="85"/>
      <c r="D62" s="84" t="s">
        <v>290</v>
      </c>
      <c r="E62" s="89" t="s">
        <v>1014</v>
      </c>
      <c r="F62" s="86">
        <v>20000</v>
      </c>
      <c r="G62" s="86">
        <f t="shared" si="1"/>
        <v>20000</v>
      </c>
      <c r="H62" s="86"/>
      <c r="I62" s="86"/>
      <c r="J62" s="87"/>
    </row>
    <row r="63" customHeight="1" spans="1:10">
      <c r="A63" s="82">
        <v>58</v>
      </c>
      <c r="B63" s="91" t="s">
        <v>1060</v>
      </c>
      <c r="C63" s="85"/>
      <c r="D63" s="84" t="s">
        <v>290</v>
      </c>
      <c r="E63" s="89" t="s">
        <v>1014</v>
      </c>
      <c r="F63" s="86">
        <v>16800</v>
      </c>
      <c r="G63" s="86">
        <f t="shared" si="1"/>
        <v>16800</v>
      </c>
      <c r="H63" s="86"/>
      <c r="I63" s="86"/>
      <c r="J63" s="87"/>
    </row>
    <row r="64" customHeight="1" spans="1:10">
      <c r="A64" s="82">
        <v>59</v>
      </c>
      <c r="B64" s="91" t="s">
        <v>1061</v>
      </c>
      <c r="C64" s="85"/>
      <c r="D64" s="84" t="s">
        <v>290</v>
      </c>
      <c r="E64" s="89" t="s">
        <v>1014</v>
      </c>
      <c r="F64" s="86">
        <v>16600</v>
      </c>
      <c r="G64" s="86">
        <f t="shared" si="1"/>
        <v>16600</v>
      </c>
      <c r="H64" s="86"/>
      <c r="I64" s="86"/>
      <c r="J64" s="87"/>
    </row>
    <row r="65" customHeight="1" spans="1:10">
      <c r="A65" s="82">
        <v>60</v>
      </c>
      <c r="B65" s="91" t="s">
        <v>1062</v>
      </c>
      <c r="C65" s="85"/>
      <c r="D65" s="84" t="s">
        <v>290</v>
      </c>
      <c r="E65" s="89" t="s">
        <v>1014</v>
      </c>
      <c r="F65" s="86">
        <v>15000</v>
      </c>
      <c r="G65" s="86">
        <f t="shared" si="1"/>
        <v>15000</v>
      </c>
      <c r="H65" s="86"/>
      <c r="I65" s="86"/>
      <c r="J65" s="87"/>
    </row>
    <row r="66" customHeight="1" spans="1:10">
      <c r="A66" s="82">
        <v>61</v>
      </c>
      <c r="B66" s="91" t="s">
        <v>1063</v>
      </c>
      <c r="C66" s="85"/>
      <c r="D66" s="84" t="s">
        <v>290</v>
      </c>
      <c r="E66" s="89" t="s">
        <v>1014</v>
      </c>
      <c r="F66" s="86">
        <v>13000</v>
      </c>
      <c r="G66" s="86">
        <f t="shared" si="1"/>
        <v>13000</v>
      </c>
      <c r="H66" s="86"/>
      <c r="I66" s="86"/>
      <c r="J66" s="87"/>
    </row>
    <row r="67" customHeight="1" spans="1:10">
      <c r="A67" s="82">
        <v>62</v>
      </c>
      <c r="B67" s="91" t="s">
        <v>1064</v>
      </c>
      <c r="C67" s="85"/>
      <c r="D67" s="84" t="s">
        <v>290</v>
      </c>
      <c r="E67" s="89" t="s">
        <v>1014</v>
      </c>
      <c r="F67" s="86">
        <v>12759.29</v>
      </c>
      <c r="G67" s="86">
        <f t="shared" si="1"/>
        <v>12759.29</v>
      </c>
      <c r="H67" s="86"/>
      <c r="I67" s="86"/>
      <c r="J67" s="87"/>
    </row>
    <row r="68" customHeight="1" spans="1:10">
      <c r="A68" s="82">
        <v>63</v>
      </c>
      <c r="B68" s="91" t="s">
        <v>1012</v>
      </c>
      <c r="C68" s="85"/>
      <c r="D68" s="84" t="s">
        <v>290</v>
      </c>
      <c r="E68" s="89" t="s">
        <v>1014</v>
      </c>
      <c r="F68" s="86">
        <v>11731.43</v>
      </c>
      <c r="G68" s="86">
        <f t="shared" si="1"/>
        <v>11731.43</v>
      </c>
      <c r="H68" s="86"/>
      <c r="I68" s="86"/>
      <c r="J68" s="87"/>
    </row>
    <row r="69" s="70" customFormat="1" customHeight="1" spans="1:10">
      <c r="A69" s="82">
        <v>64</v>
      </c>
      <c r="B69" s="91" t="s">
        <v>1065</v>
      </c>
      <c r="C69" s="85"/>
      <c r="D69" s="84" t="s">
        <v>290</v>
      </c>
      <c r="E69" s="89" t="s">
        <v>1014</v>
      </c>
      <c r="F69" s="86">
        <v>9900</v>
      </c>
      <c r="G69" s="86">
        <f t="shared" ref="G69:G100" si="2">F69</f>
        <v>9900</v>
      </c>
      <c r="H69" s="86"/>
      <c r="I69" s="86"/>
      <c r="J69" s="87"/>
    </row>
    <row r="70" s="70" customFormat="1" customHeight="1" spans="1:10">
      <c r="A70" s="82">
        <v>65</v>
      </c>
      <c r="B70" s="91" t="s">
        <v>1066</v>
      </c>
      <c r="C70" s="85"/>
      <c r="D70" s="84" t="s">
        <v>290</v>
      </c>
      <c r="E70" s="89" t="s">
        <v>1014</v>
      </c>
      <c r="F70" s="86">
        <v>9600</v>
      </c>
      <c r="G70" s="86">
        <f t="shared" si="2"/>
        <v>9600</v>
      </c>
      <c r="H70" s="86"/>
      <c r="I70" s="86"/>
      <c r="J70" s="87"/>
    </row>
    <row r="71" customHeight="1" spans="1:10">
      <c r="A71" s="82">
        <v>66</v>
      </c>
      <c r="B71" s="91" t="s">
        <v>1067</v>
      </c>
      <c r="C71" s="85"/>
      <c r="D71" s="84" t="s">
        <v>290</v>
      </c>
      <c r="E71" s="89" t="s">
        <v>1014</v>
      </c>
      <c r="F71" s="86">
        <v>9500</v>
      </c>
      <c r="G71" s="86">
        <f t="shared" si="2"/>
        <v>9500</v>
      </c>
      <c r="H71" s="86"/>
      <c r="I71" s="86"/>
      <c r="J71" s="87"/>
    </row>
    <row r="72" customHeight="1" spans="1:10">
      <c r="A72" s="82">
        <v>67</v>
      </c>
      <c r="B72" s="91" t="s">
        <v>1068</v>
      </c>
      <c r="C72" s="85"/>
      <c r="D72" s="84" t="s">
        <v>290</v>
      </c>
      <c r="E72" s="89" t="s">
        <v>1014</v>
      </c>
      <c r="F72" s="86">
        <v>9288.87</v>
      </c>
      <c r="G72" s="86">
        <f t="shared" si="2"/>
        <v>9288.87</v>
      </c>
      <c r="H72" s="86"/>
      <c r="I72" s="86"/>
      <c r="J72" s="87"/>
    </row>
    <row r="73" s="70" customFormat="1" customHeight="1" spans="1:10">
      <c r="A73" s="82">
        <v>68</v>
      </c>
      <c r="B73" s="91" t="s">
        <v>1069</v>
      </c>
      <c r="C73" s="85"/>
      <c r="D73" s="84" t="s">
        <v>290</v>
      </c>
      <c r="E73" s="89" t="s">
        <v>1014</v>
      </c>
      <c r="F73" s="86">
        <v>8451.47</v>
      </c>
      <c r="G73" s="86">
        <f t="shared" si="2"/>
        <v>8451.47</v>
      </c>
      <c r="H73" s="86"/>
      <c r="I73" s="86"/>
      <c r="J73" s="87"/>
    </row>
    <row r="74" customHeight="1" spans="1:10">
      <c r="A74" s="82">
        <v>69</v>
      </c>
      <c r="B74" s="91" t="s">
        <v>1070</v>
      </c>
      <c r="C74" s="85"/>
      <c r="D74" s="84" t="s">
        <v>290</v>
      </c>
      <c r="E74" s="89" t="s">
        <v>1014</v>
      </c>
      <c r="F74" s="86">
        <v>7000</v>
      </c>
      <c r="G74" s="86">
        <f t="shared" si="2"/>
        <v>7000</v>
      </c>
      <c r="H74" s="86"/>
      <c r="I74" s="86"/>
      <c r="J74" s="87"/>
    </row>
    <row r="75" customHeight="1" spans="1:10">
      <c r="A75" s="82">
        <v>70</v>
      </c>
      <c r="B75" s="91" t="s">
        <v>1071</v>
      </c>
      <c r="C75" s="85"/>
      <c r="D75" s="84" t="s">
        <v>290</v>
      </c>
      <c r="E75" s="89" t="s">
        <v>1014</v>
      </c>
      <c r="F75" s="86">
        <v>7000</v>
      </c>
      <c r="G75" s="86">
        <f t="shared" si="2"/>
        <v>7000</v>
      </c>
      <c r="H75" s="86"/>
      <c r="I75" s="86"/>
      <c r="J75" s="87"/>
    </row>
    <row r="76" customHeight="1" spans="1:10">
      <c r="A76" s="82">
        <v>71</v>
      </c>
      <c r="B76" s="91" t="s">
        <v>1072</v>
      </c>
      <c r="C76" s="85"/>
      <c r="D76" s="84" t="s">
        <v>290</v>
      </c>
      <c r="E76" s="89" t="s">
        <v>1014</v>
      </c>
      <c r="F76" s="86">
        <v>5380.32</v>
      </c>
      <c r="G76" s="86">
        <f t="shared" si="2"/>
        <v>5380.32</v>
      </c>
      <c r="H76" s="86"/>
      <c r="I76" s="86"/>
      <c r="J76" s="87"/>
    </row>
    <row r="77" customHeight="1" spans="1:10">
      <c r="A77" s="82">
        <v>72</v>
      </c>
      <c r="B77" s="91" t="s">
        <v>1073</v>
      </c>
      <c r="C77" s="85"/>
      <c r="D77" s="84" t="s">
        <v>290</v>
      </c>
      <c r="E77" s="89" t="s">
        <v>1014</v>
      </c>
      <c r="F77" s="86">
        <v>5250</v>
      </c>
      <c r="G77" s="86">
        <f t="shared" si="2"/>
        <v>5250</v>
      </c>
      <c r="H77" s="86"/>
      <c r="I77" s="86"/>
      <c r="J77" s="87"/>
    </row>
    <row r="78" customHeight="1" spans="1:10">
      <c r="A78" s="82">
        <v>73</v>
      </c>
      <c r="B78" s="91" t="s">
        <v>1074</v>
      </c>
      <c r="C78" s="85"/>
      <c r="D78" s="84" t="s">
        <v>290</v>
      </c>
      <c r="E78" s="89" t="s">
        <v>1014</v>
      </c>
      <c r="F78" s="86">
        <v>5000</v>
      </c>
      <c r="G78" s="86">
        <f t="shared" si="2"/>
        <v>5000</v>
      </c>
      <c r="H78" s="86"/>
      <c r="I78" s="86"/>
      <c r="J78" s="87"/>
    </row>
    <row r="79" customHeight="1" spans="1:10">
      <c r="A79" s="82">
        <v>74</v>
      </c>
      <c r="B79" s="91" t="s">
        <v>1075</v>
      </c>
      <c r="C79" s="85"/>
      <c r="D79" s="84" t="s">
        <v>290</v>
      </c>
      <c r="E79" s="89" t="s">
        <v>1014</v>
      </c>
      <c r="F79" s="86">
        <v>4000</v>
      </c>
      <c r="G79" s="86">
        <f t="shared" si="2"/>
        <v>4000</v>
      </c>
      <c r="H79" s="86"/>
      <c r="I79" s="86"/>
      <c r="J79" s="87"/>
    </row>
    <row r="80" customHeight="1" spans="1:10">
      <c r="A80" s="82">
        <v>75</v>
      </c>
      <c r="B80" s="91" t="s">
        <v>1076</v>
      </c>
      <c r="C80" s="85"/>
      <c r="D80" s="84" t="s">
        <v>290</v>
      </c>
      <c r="E80" s="89" t="s">
        <v>1014</v>
      </c>
      <c r="F80" s="86">
        <v>4000</v>
      </c>
      <c r="G80" s="86">
        <f t="shared" si="2"/>
        <v>4000</v>
      </c>
      <c r="H80" s="86"/>
      <c r="I80" s="86"/>
      <c r="J80" s="87"/>
    </row>
    <row r="81" customHeight="1" spans="1:10">
      <c r="A81" s="82">
        <v>76</v>
      </c>
      <c r="B81" s="91" t="s">
        <v>1077</v>
      </c>
      <c r="C81" s="85"/>
      <c r="D81" s="84" t="s">
        <v>290</v>
      </c>
      <c r="E81" s="89" t="s">
        <v>1014</v>
      </c>
      <c r="F81" s="86">
        <v>3797.5</v>
      </c>
      <c r="G81" s="86">
        <f t="shared" si="2"/>
        <v>3797.5</v>
      </c>
      <c r="H81" s="86"/>
      <c r="I81" s="86"/>
      <c r="J81" s="87"/>
    </row>
    <row r="82" customHeight="1" spans="1:10">
      <c r="A82" s="82">
        <v>77</v>
      </c>
      <c r="B82" s="91" t="s">
        <v>1078</v>
      </c>
      <c r="C82" s="85"/>
      <c r="D82" s="84" t="s">
        <v>290</v>
      </c>
      <c r="E82" s="89" t="s">
        <v>1014</v>
      </c>
      <c r="F82" s="86">
        <v>3779.86</v>
      </c>
      <c r="G82" s="86">
        <f t="shared" si="2"/>
        <v>3779.86</v>
      </c>
      <c r="H82" s="86"/>
      <c r="I82" s="86"/>
      <c r="J82" s="87"/>
    </row>
    <row r="83" customHeight="1" spans="1:10">
      <c r="A83" s="82">
        <v>78</v>
      </c>
      <c r="B83" s="91" t="s">
        <v>1079</v>
      </c>
      <c r="C83" s="85"/>
      <c r="D83" s="84" t="s">
        <v>290</v>
      </c>
      <c r="E83" s="89" t="s">
        <v>1014</v>
      </c>
      <c r="F83" s="86">
        <v>3642.47</v>
      </c>
      <c r="G83" s="86">
        <f t="shared" si="2"/>
        <v>3642.47</v>
      </c>
      <c r="H83" s="86"/>
      <c r="I83" s="86"/>
      <c r="J83" s="87"/>
    </row>
    <row r="84" customHeight="1" spans="1:10">
      <c r="A84" s="82">
        <v>79</v>
      </c>
      <c r="B84" s="91" t="s">
        <v>1080</v>
      </c>
      <c r="C84" s="85"/>
      <c r="D84" s="84" t="s">
        <v>290</v>
      </c>
      <c r="E84" s="89" t="s">
        <v>1014</v>
      </c>
      <c r="F84" s="86">
        <v>2869</v>
      </c>
      <c r="G84" s="86">
        <f t="shared" si="2"/>
        <v>2869</v>
      </c>
      <c r="H84" s="86"/>
      <c r="I84" s="86"/>
      <c r="J84" s="87"/>
    </row>
    <row r="85" customHeight="1" spans="1:10">
      <c r="A85" s="82">
        <v>80</v>
      </c>
      <c r="B85" s="91" t="s">
        <v>1081</v>
      </c>
      <c r="C85" s="85"/>
      <c r="D85" s="84" t="s">
        <v>290</v>
      </c>
      <c r="E85" s="89" t="s">
        <v>1014</v>
      </c>
      <c r="F85" s="86">
        <v>2499</v>
      </c>
      <c r="G85" s="86">
        <f t="shared" si="2"/>
        <v>2499</v>
      </c>
      <c r="H85" s="86"/>
      <c r="I85" s="86"/>
      <c r="J85" s="87"/>
    </row>
    <row r="86" s="70" customFormat="1" customHeight="1" spans="1:10">
      <c r="A86" s="82">
        <v>81</v>
      </c>
      <c r="B86" s="91" t="s">
        <v>1082</v>
      </c>
      <c r="C86" s="85"/>
      <c r="D86" s="84" t="s">
        <v>290</v>
      </c>
      <c r="E86" s="89" t="s">
        <v>1014</v>
      </c>
      <c r="F86" s="86">
        <v>2085</v>
      </c>
      <c r="G86" s="86">
        <f t="shared" si="2"/>
        <v>2085</v>
      </c>
      <c r="H86" s="86"/>
      <c r="I86" s="86"/>
      <c r="J86" s="87"/>
    </row>
    <row r="87" s="70" customFormat="1" customHeight="1" spans="1:10">
      <c r="A87" s="82">
        <v>82</v>
      </c>
      <c r="B87" s="91" t="s">
        <v>1083</v>
      </c>
      <c r="C87" s="85"/>
      <c r="D87" s="84" t="s">
        <v>290</v>
      </c>
      <c r="E87" s="89" t="s">
        <v>1014</v>
      </c>
      <c r="F87" s="86">
        <v>2000</v>
      </c>
      <c r="G87" s="86">
        <f t="shared" si="2"/>
        <v>2000</v>
      </c>
      <c r="H87" s="86"/>
      <c r="I87" s="86"/>
      <c r="J87" s="87"/>
    </row>
    <row r="88" customHeight="1" spans="1:10">
      <c r="A88" s="82">
        <v>83</v>
      </c>
      <c r="B88" s="91" t="s">
        <v>1076</v>
      </c>
      <c r="C88" s="85"/>
      <c r="D88" s="84" t="s">
        <v>290</v>
      </c>
      <c r="E88" s="89" t="s">
        <v>1014</v>
      </c>
      <c r="F88" s="86">
        <v>2000</v>
      </c>
      <c r="G88" s="86">
        <f t="shared" si="2"/>
        <v>2000</v>
      </c>
      <c r="H88" s="86"/>
      <c r="I88" s="86"/>
      <c r="J88" s="87"/>
    </row>
    <row r="89" customHeight="1" spans="1:10">
      <c r="A89" s="82">
        <v>84</v>
      </c>
      <c r="B89" s="91" t="s">
        <v>1084</v>
      </c>
      <c r="C89" s="85"/>
      <c r="D89" s="84" t="s">
        <v>290</v>
      </c>
      <c r="E89" s="89" t="s">
        <v>1014</v>
      </c>
      <c r="F89" s="86">
        <v>2000</v>
      </c>
      <c r="G89" s="86">
        <f t="shared" si="2"/>
        <v>2000</v>
      </c>
      <c r="H89" s="86"/>
      <c r="I89" s="86"/>
      <c r="J89" s="87"/>
    </row>
    <row r="90" customHeight="1" spans="1:10">
      <c r="A90" s="82">
        <v>85</v>
      </c>
      <c r="B90" s="91" t="s">
        <v>1085</v>
      </c>
      <c r="C90" s="85"/>
      <c r="D90" s="84" t="s">
        <v>290</v>
      </c>
      <c r="E90" s="89" t="s">
        <v>1014</v>
      </c>
      <c r="F90" s="86">
        <v>2000</v>
      </c>
      <c r="G90" s="86">
        <f t="shared" si="2"/>
        <v>2000</v>
      </c>
      <c r="H90" s="86"/>
      <c r="I90" s="86"/>
      <c r="J90" s="87"/>
    </row>
    <row r="91" s="70" customFormat="1" customHeight="1" spans="1:10">
      <c r="A91" s="82">
        <v>86</v>
      </c>
      <c r="B91" s="91" t="s">
        <v>1086</v>
      </c>
      <c r="C91" s="85"/>
      <c r="D91" s="84" t="s">
        <v>290</v>
      </c>
      <c r="E91" s="89" t="s">
        <v>1014</v>
      </c>
      <c r="F91" s="86">
        <v>1992.79</v>
      </c>
      <c r="G91" s="86">
        <f t="shared" si="2"/>
        <v>1992.79</v>
      </c>
      <c r="H91" s="86"/>
      <c r="I91" s="86"/>
      <c r="J91" s="87"/>
    </row>
    <row r="92" customHeight="1" spans="1:10">
      <c r="A92" s="82">
        <v>87</v>
      </c>
      <c r="B92" s="91" t="s">
        <v>1087</v>
      </c>
      <c r="C92" s="85"/>
      <c r="D92" s="84" t="s">
        <v>290</v>
      </c>
      <c r="E92" s="89" t="s">
        <v>1014</v>
      </c>
      <c r="F92" s="86">
        <v>1575</v>
      </c>
      <c r="G92" s="86">
        <f t="shared" si="2"/>
        <v>1575</v>
      </c>
      <c r="H92" s="86"/>
      <c r="I92" s="86"/>
      <c r="J92" s="87"/>
    </row>
    <row r="93" s="70" customFormat="1" customHeight="1" spans="1:10">
      <c r="A93" s="82">
        <v>88</v>
      </c>
      <c r="B93" s="91" t="s">
        <v>1088</v>
      </c>
      <c r="C93" s="85"/>
      <c r="D93" s="84" t="s">
        <v>290</v>
      </c>
      <c r="E93" s="89" t="s">
        <v>1014</v>
      </c>
      <c r="F93" s="86">
        <v>1440</v>
      </c>
      <c r="G93" s="86">
        <f t="shared" si="2"/>
        <v>1440</v>
      </c>
      <c r="H93" s="86"/>
      <c r="I93" s="86"/>
      <c r="J93" s="87"/>
    </row>
    <row r="94" s="70" customFormat="1" customHeight="1" spans="1:10">
      <c r="A94" s="82">
        <v>89</v>
      </c>
      <c r="B94" s="91" t="s">
        <v>1089</v>
      </c>
      <c r="C94" s="85"/>
      <c r="D94" s="84" t="s">
        <v>290</v>
      </c>
      <c r="E94" s="89" t="s">
        <v>1014</v>
      </c>
      <c r="F94" s="86">
        <v>1300</v>
      </c>
      <c r="G94" s="86">
        <f t="shared" si="2"/>
        <v>1300</v>
      </c>
      <c r="H94" s="86"/>
      <c r="I94" s="86"/>
      <c r="J94" s="87"/>
    </row>
    <row r="95" customHeight="1" spans="1:10">
      <c r="A95" s="82">
        <v>90</v>
      </c>
      <c r="B95" s="91" t="s">
        <v>1090</v>
      </c>
      <c r="C95" s="85"/>
      <c r="D95" s="84" t="s">
        <v>290</v>
      </c>
      <c r="E95" s="89" t="s">
        <v>1014</v>
      </c>
      <c r="F95" s="86">
        <v>1280</v>
      </c>
      <c r="G95" s="86">
        <f t="shared" si="2"/>
        <v>1280</v>
      </c>
      <c r="H95" s="86"/>
      <c r="I95" s="86"/>
      <c r="J95" s="87"/>
    </row>
    <row r="96" customHeight="1" spans="1:10">
      <c r="A96" s="82">
        <v>91</v>
      </c>
      <c r="B96" s="91" t="s">
        <v>1091</v>
      </c>
      <c r="C96" s="85"/>
      <c r="D96" s="84" t="s">
        <v>290</v>
      </c>
      <c r="E96" s="89" t="s">
        <v>1014</v>
      </c>
      <c r="F96" s="86">
        <v>1150</v>
      </c>
      <c r="G96" s="86">
        <f t="shared" si="2"/>
        <v>1150</v>
      </c>
      <c r="H96" s="86"/>
      <c r="I96" s="86"/>
      <c r="J96" s="87"/>
    </row>
    <row r="97" customHeight="1" spans="1:10">
      <c r="A97" s="82">
        <v>92</v>
      </c>
      <c r="B97" s="91" t="s">
        <v>1092</v>
      </c>
      <c r="C97" s="85"/>
      <c r="D97" s="84" t="s">
        <v>290</v>
      </c>
      <c r="E97" s="89" t="s">
        <v>1014</v>
      </c>
      <c r="F97" s="86">
        <v>1000</v>
      </c>
      <c r="G97" s="86">
        <f t="shared" si="2"/>
        <v>1000</v>
      </c>
      <c r="H97" s="86"/>
      <c r="I97" s="86"/>
      <c r="J97" s="87"/>
    </row>
    <row r="98" customHeight="1" spans="1:10">
      <c r="A98" s="82">
        <v>93</v>
      </c>
      <c r="B98" s="91" t="s">
        <v>1093</v>
      </c>
      <c r="C98" s="85"/>
      <c r="D98" s="84" t="s">
        <v>290</v>
      </c>
      <c r="E98" s="89" t="s">
        <v>1014</v>
      </c>
      <c r="F98" s="86">
        <v>950</v>
      </c>
      <c r="G98" s="86">
        <f t="shared" si="2"/>
        <v>950</v>
      </c>
      <c r="H98" s="86"/>
      <c r="I98" s="86"/>
      <c r="J98" s="87"/>
    </row>
    <row r="99" customHeight="1" spans="1:10">
      <c r="A99" s="82">
        <v>94</v>
      </c>
      <c r="B99" s="91" t="s">
        <v>1094</v>
      </c>
      <c r="C99" s="85"/>
      <c r="D99" s="84" t="s">
        <v>290</v>
      </c>
      <c r="E99" s="89" t="s">
        <v>1014</v>
      </c>
      <c r="F99" s="86">
        <v>650</v>
      </c>
      <c r="G99" s="86">
        <f t="shared" si="2"/>
        <v>650</v>
      </c>
      <c r="H99" s="86"/>
      <c r="I99" s="86"/>
      <c r="J99" s="87"/>
    </row>
    <row r="100" s="70" customFormat="1" customHeight="1" spans="1:10">
      <c r="A100" s="82">
        <v>95</v>
      </c>
      <c r="B100" s="91" t="s">
        <v>1095</v>
      </c>
      <c r="C100" s="85"/>
      <c r="D100" s="84" t="s">
        <v>290</v>
      </c>
      <c r="E100" s="89" t="s">
        <v>1014</v>
      </c>
      <c r="F100" s="86">
        <v>650</v>
      </c>
      <c r="G100" s="86">
        <f t="shared" si="2"/>
        <v>650</v>
      </c>
      <c r="H100" s="86"/>
      <c r="I100" s="86"/>
      <c r="J100" s="87"/>
    </row>
    <row r="101" s="70" customFormat="1" customHeight="1" spans="1:10">
      <c r="A101" s="82">
        <v>96</v>
      </c>
      <c r="B101" s="91" t="s">
        <v>1096</v>
      </c>
      <c r="C101" s="85"/>
      <c r="D101" s="84" t="s">
        <v>290</v>
      </c>
      <c r="E101" s="89" t="s">
        <v>1014</v>
      </c>
      <c r="F101" s="86">
        <v>600</v>
      </c>
      <c r="G101" s="86">
        <f t="shared" ref="G101:G123" si="3">F101</f>
        <v>600</v>
      </c>
      <c r="H101" s="86"/>
      <c r="I101" s="86"/>
      <c r="J101" s="87"/>
    </row>
    <row r="102" s="70" customFormat="1" customHeight="1" spans="1:10">
      <c r="A102" s="82">
        <v>97</v>
      </c>
      <c r="B102" s="91" t="s">
        <v>1097</v>
      </c>
      <c r="C102" s="85"/>
      <c r="D102" s="84" t="s">
        <v>290</v>
      </c>
      <c r="E102" s="89" t="s">
        <v>1014</v>
      </c>
      <c r="F102" s="86">
        <v>500</v>
      </c>
      <c r="G102" s="86">
        <f t="shared" si="3"/>
        <v>500</v>
      </c>
      <c r="H102" s="86"/>
      <c r="I102" s="86"/>
      <c r="J102" s="87"/>
    </row>
    <row r="103" s="70" customFormat="1" customHeight="1" spans="1:10">
      <c r="A103" s="82">
        <v>98</v>
      </c>
      <c r="B103" s="91" t="s">
        <v>1098</v>
      </c>
      <c r="C103" s="85"/>
      <c r="D103" s="84" t="s">
        <v>290</v>
      </c>
      <c r="E103" s="89" t="s">
        <v>1014</v>
      </c>
      <c r="F103" s="86">
        <v>500</v>
      </c>
      <c r="G103" s="86">
        <f t="shared" si="3"/>
        <v>500</v>
      </c>
      <c r="H103" s="86"/>
      <c r="I103" s="86"/>
      <c r="J103" s="87"/>
    </row>
    <row r="104" customHeight="1" spans="1:10">
      <c r="A104" s="82">
        <v>99</v>
      </c>
      <c r="B104" s="91" t="s">
        <v>1099</v>
      </c>
      <c r="C104" s="85"/>
      <c r="D104" s="84" t="s">
        <v>290</v>
      </c>
      <c r="E104" s="89" t="s">
        <v>1014</v>
      </c>
      <c r="F104" s="86">
        <v>500</v>
      </c>
      <c r="G104" s="86">
        <f t="shared" si="3"/>
        <v>500</v>
      </c>
      <c r="H104" s="86"/>
      <c r="I104" s="86"/>
      <c r="J104" s="87"/>
    </row>
    <row r="105" customHeight="1" spans="1:10">
      <c r="A105" s="82">
        <v>100</v>
      </c>
      <c r="B105" s="91" t="s">
        <v>1100</v>
      </c>
      <c r="C105" s="85"/>
      <c r="D105" s="84" t="s">
        <v>290</v>
      </c>
      <c r="E105" s="89" t="s">
        <v>1014</v>
      </c>
      <c r="F105" s="86">
        <v>500</v>
      </c>
      <c r="G105" s="86">
        <f t="shared" si="3"/>
        <v>500</v>
      </c>
      <c r="H105" s="86"/>
      <c r="I105" s="86"/>
      <c r="J105" s="87"/>
    </row>
    <row r="106" customHeight="1" spans="1:10">
      <c r="A106" s="82">
        <v>101</v>
      </c>
      <c r="B106" s="91" t="s">
        <v>1101</v>
      </c>
      <c r="C106" s="85"/>
      <c r="D106" s="84" t="s">
        <v>290</v>
      </c>
      <c r="E106" s="89" t="s">
        <v>1014</v>
      </c>
      <c r="F106" s="86">
        <v>450</v>
      </c>
      <c r="G106" s="86">
        <f t="shared" si="3"/>
        <v>450</v>
      </c>
      <c r="H106" s="86"/>
      <c r="I106" s="86"/>
      <c r="J106" s="87"/>
    </row>
    <row r="107" customHeight="1" spans="1:10">
      <c r="A107" s="82">
        <v>102</v>
      </c>
      <c r="B107" s="91" t="s">
        <v>1102</v>
      </c>
      <c r="C107" s="85"/>
      <c r="D107" s="84" t="s">
        <v>290</v>
      </c>
      <c r="E107" s="89" t="s">
        <v>1014</v>
      </c>
      <c r="F107" s="86">
        <v>440</v>
      </c>
      <c r="G107" s="86">
        <f t="shared" si="3"/>
        <v>440</v>
      </c>
      <c r="H107" s="86"/>
      <c r="I107" s="86"/>
      <c r="J107" s="87"/>
    </row>
    <row r="108" customHeight="1" spans="1:10">
      <c r="A108" s="82">
        <v>103</v>
      </c>
      <c r="B108" s="91" t="s">
        <v>1103</v>
      </c>
      <c r="C108" s="85"/>
      <c r="D108" s="84" t="s">
        <v>290</v>
      </c>
      <c r="E108" s="89" t="s">
        <v>1014</v>
      </c>
      <c r="F108" s="86">
        <v>370.26</v>
      </c>
      <c r="G108" s="86">
        <f t="shared" si="3"/>
        <v>370.26</v>
      </c>
      <c r="H108" s="86"/>
      <c r="I108" s="86"/>
      <c r="J108" s="87"/>
    </row>
    <row r="109" customHeight="1" spans="1:10">
      <c r="A109" s="82">
        <v>104</v>
      </c>
      <c r="B109" s="91" t="s">
        <v>1104</v>
      </c>
      <c r="C109" s="85"/>
      <c r="D109" s="84" t="s">
        <v>290</v>
      </c>
      <c r="E109" s="89" t="s">
        <v>1014</v>
      </c>
      <c r="F109" s="86">
        <v>360</v>
      </c>
      <c r="G109" s="86">
        <f t="shared" si="3"/>
        <v>360</v>
      </c>
      <c r="H109" s="86"/>
      <c r="I109" s="86"/>
      <c r="J109" s="87"/>
    </row>
    <row r="110" s="70" customFormat="1" customHeight="1" spans="1:10">
      <c r="A110" s="82">
        <v>105</v>
      </c>
      <c r="B110" s="91" t="s">
        <v>1105</v>
      </c>
      <c r="C110" s="85"/>
      <c r="D110" s="84" t="s">
        <v>290</v>
      </c>
      <c r="E110" s="89" t="s">
        <v>1014</v>
      </c>
      <c r="F110" s="86">
        <v>248.5</v>
      </c>
      <c r="G110" s="86">
        <f t="shared" si="3"/>
        <v>248.5</v>
      </c>
      <c r="H110" s="86"/>
      <c r="I110" s="86"/>
      <c r="J110" s="87"/>
    </row>
    <row r="111" s="70" customFormat="1" customHeight="1" spans="1:10">
      <c r="A111" s="82">
        <v>106</v>
      </c>
      <c r="B111" s="91" t="s">
        <v>669</v>
      </c>
      <c r="C111" s="85"/>
      <c r="D111" s="84" t="s">
        <v>290</v>
      </c>
      <c r="E111" s="89" t="s">
        <v>1014</v>
      </c>
      <c r="F111" s="86">
        <v>100</v>
      </c>
      <c r="G111" s="86">
        <f t="shared" si="3"/>
        <v>100</v>
      </c>
      <c r="H111" s="86"/>
      <c r="I111" s="86"/>
      <c r="J111" s="87"/>
    </row>
    <row r="112" customHeight="1" spans="1:10">
      <c r="A112" s="82">
        <v>107</v>
      </c>
      <c r="B112" s="91" t="s">
        <v>601</v>
      </c>
      <c r="C112" s="85"/>
      <c r="D112" s="84" t="s">
        <v>290</v>
      </c>
      <c r="E112" s="89" t="s">
        <v>1014</v>
      </c>
      <c r="F112" s="86">
        <v>100</v>
      </c>
      <c r="G112" s="86">
        <f t="shared" si="3"/>
        <v>100</v>
      </c>
      <c r="H112" s="86"/>
      <c r="I112" s="86"/>
      <c r="J112" s="87"/>
    </row>
    <row r="113" customHeight="1" spans="1:10">
      <c r="A113" s="82">
        <v>108</v>
      </c>
      <c r="B113" s="91" t="s">
        <v>1106</v>
      </c>
      <c r="C113" s="429"/>
      <c r="D113" s="84" t="s">
        <v>290</v>
      </c>
      <c r="E113" s="89" t="s">
        <v>1014</v>
      </c>
      <c r="F113" s="86">
        <v>100</v>
      </c>
      <c r="G113" s="86">
        <f t="shared" si="3"/>
        <v>100</v>
      </c>
      <c r="H113" s="86"/>
      <c r="I113" s="86"/>
      <c r="J113" s="87"/>
    </row>
    <row r="114" customHeight="1" spans="1:10">
      <c r="A114" s="82">
        <v>109</v>
      </c>
      <c r="B114" s="91" t="s">
        <v>1107</v>
      </c>
      <c r="C114" s="85"/>
      <c r="D114" s="84" t="s">
        <v>290</v>
      </c>
      <c r="E114" s="89" t="s">
        <v>1014</v>
      </c>
      <c r="F114" s="86">
        <v>20</v>
      </c>
      <c r="G114" s="86">
        <f t="shared" si="3"/>
        <v>20</v>
      </c>
      <c r="H114" s="86"/>
      <c r="I114" s="86"/>
      <c r="J114" s="87"/>
    </row>
    <row r="115" customHeight="1" spans="1:10">
      <c r="A115" s="82">
        <v>110</v>
      </c>
      <c r="B115" s="91" t="s">
        <v>1108</v>
      </c>
      <c r="C115" s="429"/>
      <c r="D115" s="84" t="s">
        <v>290</v>
      </c>
      <c r="E115" s="89" t="s">
        <v>1014</v>
      </c>
      <c r="F115" s="86">
        <v>559103.72</v>
      </c>
      <c r="G115" s="86">
        <f t="shared" si="3"/>
        <v>559103.72</v>
      </c>
      <c r="H115" s="86"/>
      <c r="I115" s="86"/>
      <c r="J115" s="87"/>
    </row>
    <row r="116" customHeight="1" spans="1:10">
      <c r="A116" s="82">
        <v>111</v>
      </c>
      <c r="B116" s="91" t="s">
        <v>1109</v>
      </c>
      <c r="C116" s="429"/>
      <c r="D116" s="84" t="s">
        <v>290</v>
      </c>
      <c r="E116" s="89" t="s">
        <v>1014</v>
      </c>
      <c r="F116" s="86">
        <v>179416.48</v>
      </c>
      <c r="G116" s="86">
        <f t="shared" si="3"/>
        <v>179416.48</v>
      </c>
      <c r="H116" s="86"/>
      <c r="I116" s="86"/>
      <c r="J116" s="87"/>
    </row>
    <row r="117" customHeight="1" spans="1:10">
      <c r="A117" s="82">
        <v>112</v>
      </c>
      <c r="B117" s="91" t="s">
        <v>1110</v>
      </c>
      <c r="C117" s="429"/>
      <c r="D117" s="84" t="s">
        <v>290</v>
      </c>
      <c r="E117" s="89" t="s">
        <v>1014</v>
      </c>
      <c r="F117" s="86">
        <v>127657.79</v>
      </c>
      <c r="G117" s="86">
        <f t="shared" si="3"/>
        <v>127657.79</v>
      </c>
      <c r="H117" s="86"/>
      <c r="I117" s="86"/>
      <c r="J117" s="87"/>
    </row>
    <row r="118" customHeight="1" spans="1:10">
      <c r="A118" s="82">
        <v>113</v>
      </c>
      <c r="B118" s="91" t="s">
        <v>1111</v>
      </c>
      <c r="C118" s="429"/>
      <c r="D118" s="84" t="s">
        <v>290</v>
      </c>
      <c r="E118" s="89" t="s">
        <v>1014</v>
      </c>
      <c r="F118" s="86">
        <v>14910</v>
      </c>
      <c r="G118" s="86">
        <f t="shared" si="3"/>
        <v>14910</v>
      </c>
      <c r="H118" s="86"/>
      <c r="I118" s="86"/>
      <c r="J118" s="87"/>
    </row>
    <row r="119" customHeight="1" spans="1:10">
      <c r="A119" s="82">
        <v>114</v>
      </c>
      <c r="B119" s="91" t="s">
        <v>1112</v>
      </c>
      <c r="C119" s="429"/>
      <c r="D119" s="84" t="s">
        <v>290</v>
      </c>
      <c r="E119" s="89" t="s">
        <v>1014</v>
      </c>
      <c r="F119" s="86">
        <v>6246.17</v>
      </c>
      <c r="G119" s="86">
        <f t="shared" si="3"/>
        <v>6246.17</v>
      </c>
      <c r="H119" s="86"/>
      <c r="I119" s="86"/>
      <c r="J119" s="87"/>
    </row>
    <row r="120" customHeight="1" spans="1:10">
      <c r="A120" s="82">
        <v>115</v>
      </c>
      <c r="B120" s="91" t="s">
        <v>1113</v>
      </c>
      <c r="C120" s="85"/>
      <c r="D120" s="84" t="s">
        <v>290</v>
      </c>
      <c r="E120" s="89" t="s">
        <v>1014</v>
      </c>
      <c r="F120" s="86">
        <v>663.7</v>
      </c>
      <c r="G120" s="86">
        <f t="shared" si="3"/>
        <v>663.7</v>
      </c>
      <c r="H120" s="86"/>
      <c r="I120" s="86"/>
      <c r="J120" s="87"/>
    </row>
    <row r="121" customHeight="1" spans="1:10">
      <c r="A121" s="82">
        <v>116</v>
      </c>
      <c r="B121" s="91" t="s">
        <v>1114</v>
      </c>
      <c r="C121" s="85" t="s">
        <v>1073</v>
      </c>
      <c r="D121" s="84" t="s">
        <v>1115</v>
      </c>
      <c r="E121" s="89" t="s">
        <v>1116</v>
      </c>
      <c r="F121" s="86">
        <v>20000</v>
      </c>
      <c r="G121" s="86">
        <f t="shared" si="3"/>
        <v>20000</v>
      </c>
      <c r="H121" s="86"/>
      <c r="I121" s="86"/>
      <c r="J121" s="87"/>
    </row>
    <row r="122" s="70" customFormat="1" customHeight="1" spans="1:10">
      <c r="A122" s="82">
        <v>117</v>
      </c>
      <c r="B122" s="91" t="s">
        <v>1117</v>
      </c>
      <c r="C122" s="429" t="s">
        <v>1117</v>
      </c>
      <c r="D122" s="84" t="s">
        <v>1115</v>
      </c>
      <c r="E122" s="89" t="s">
        <v>1116</v>
      </c>
      <c r="F122" s="86">
        <v>17570798.68</v>
      </c>
      <c r="G122" s="86">
        <f t="shared" si="3"/>
        <v>17570798.68</v>
      </c>
      <c r="H122" s="86"/>
      <c r="I122" s="86"/>
      <c r="J122" s="87"/>
    </row>
    <row r="123" s="428" customFormat="1" customHeight="1" spans="1:10">
      <c r="A123" s="82">
        <v>118</v>
      </c>
      <c r="B123" s="430" t="s">
        <v>1118</v>
      </c>
      <c r="C123" s="85"/>
      <c r="D123" s="84" t="s">
        <v>290</v>
      </c>
      <c r="E123" s="89" t="s">
        <v>1014</v>
      </c>
      <c r="F123" s="86">
        <v>2015400</v>
      </c>
      <c r="G123" s="86">
        <f t="shared" si="3"/>
        <v>2015400</v>
      </c>
      <c r="H123" s="86"/>
      <c r="I123" s="86"/>
      <c r="J123" s="87"/>
    </row>
    <row r="124" s="71" customFormat="1" customHeight="1" spans="1:10">
      <c r="A124" s="93" t="s">
        <v>898</v>
      </c>
      <c r="B124" s="94"/>
      <c r="C124" s="95"/>
      <c r="D124" s="110"/>
      <c r="E124" s="95"/>
      <c r="F124" s="96">
        <f>SUM(F6:F123)</f>
        <v>108214086.56</v>
      </c>
      <c r="G124" s="96">
        <f>SUM(G6:G123)</f>
        <v>108214086.56</v>
      </c>
      <c r="H124" s="96"/>
      <c r="I124" s="96"/>
      <c r="J124" s="97"/>
    </row>
    <row r="125" s="71" customFormat="1" customHeight="1" spans="1:10">
      <c r="A125" s="93" t="s">
        <v>1119</v>
      </c>
      <c r="B125" s="94"/>
      <c r="C125" s="95"/>
      <c r="D125" s="110"/>
      <c r="E125" s="95"/>
      <c r="F125" s="96">
        <f>88619670.28+2015400-20000</f>
        <v>90615070.28</v>
      </c>
      <c r="G125" s="96"/>
      <c r="H125" s="96"/>
      <c r="I125" s="96"/>
      <c r="J125" s="97"/>
    </row>
    <row r="126" s="71" customFormat="1" customHeight="1" spans="1:10">
      <c r="A126" s="93" t="s">
        <v>900</v>
      </c>
      <c r="B126" s="94"/>
      <c r="C126" s="95"/>
      <c r="D126" s="110"/>
      <c r="E126" s="95"/>
      <c r="F126" s="96"/>
      <c r="G126" s="96">
        <f>F125</f>
        <v>90615070.28</v>
      </c>
      <c r="H126" s="96"/>
      <c r="I126" s="96"/>
      <c r="J126" s="97"/>
    </row>
    <row r="127" s="71" customFormat="1" customHeight="1" spans="1:10">
      <c r="A127" s="93" t="s">
        <v>189</v>
      </c>
      <c r="B127" s="94"/>
      <c r="C127" s="95"/>
      <c r="D127" s="110"/>
      <c r="E127" s="97"/>
      <c r="F127" s="96">
        <f>F124-F125</f>
        <v>17599016.28</v>
      </c>
      <c r="G127" s="96">
        <f>G124-G126</f>
        <v>17599016.28</v>
      </c>
      <c r="H127" s="96"/>
      <c r="I127" s="96"/>
      <c r="J127" s="97"/>
    </row>
    <row r="128" customHeight="1" spans="1:10">
      <c r="A128" s="431" t="str">
        <f>基础信息!A4</f>
        <v>被评估单位填表人：俞蕊</v>
      </c>
      <c r="B128" s="101"/>
      <c r="C128" s="76"/>
      <c r="D128" s="101"/>
      <c r="G128" s="99" t="str">
        <f>基础信息!A3</f>
        <v>评估人员：李美花、刘婧</v>
      </c>
      <c r="H128" s="99"/>
      <c r="I128" s="99"/>
      <c r="J128" s="99"/>
    </row>
    <row r="129" customHeight="1" spans="1:4">
      <c r="A129" s="432" t="str">
        <f>基础信息!A5</f>
        <v>填表日期：2021年8月27日</v>
      </c>
      <c r="B129" s="432"/>
      <c r="C129" s="433"/>
      <c r="D129" s="432"/>
    </row>
    <row r="130" customHeight="1" spans="2:3">
      <c r="B130" s="79"/>
      <c r="C130" s="434"/>
    </row>
    <row r="131" customHeight="1" spans="2:2">
      <c r="B131" s="79"/>
    </row>
  </sheetData>
  <autoFilter ref="A5:J129">
    <extLst/>
  </autoFilter>
  <mergeCells count="8">
    <mergeCell ref="A1:J1"/>
    <mergeCell ref="A2:J2"/>
    <mergeCell ref="A124:B124"/>
    <mergeCell ref="A125:B125"/>
    <mergeCell ref="A126:B126"/>
    <mergeCell ref="A127:B127"/>
    <mergeCell ref="G128:J128"/>
    <mergeCell ref="A129:D129"/>
  </mergeCells>
  <printOptions horizontalCentered="1"/>
  <pageMargins left="0.8" right="0.8" top="0.67" bottom="0.67" header="1.06" footer="0.51"/>
  <pageSetup paperSize="9" scale="95" fitToHeight="0" orientation="landscape" horizontalDpi="600" verticalDpi="600"/>
  <headerFooter scaleWithDoc="0"/>
  <rowBreaks count="1" manualBreakCount="1">
    <brk id="103"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pageSetUpPr fitToPage="1"/>
  </sheetPr>
  <dimension ref="A1:F24"/>
  <sheetViews>
    <sheetView view="pageBreakPreview" zoomScale="90" zoomScaleNormal="100" workbookViewId="0">
      <selection activeCell="I23" sqref="I23"/>
    </sheetView>
  </sheetViews>
  <sheetFormatPr defaultColWidth="9" defaultRowHeight="15.75" customHeight="1" outlineLevelCol="5"/>
  <cols>
    <col min="1" max="1" width="6.875" style="13" customWidth="1"/>
    <col min="2" max="2" width="26.875" style="13" customWidth="1"/>
    <col min="3" max="3" width="22.75" style="13" customWidth="1"/>
    <col min="4" max="4" width="23.625" style="13" customWidth="1"/>
    <col min="5" max="5" width="19.125" style="13" customWidth="1"/>
    <col min="6" max="6" width="12.625" style="13" customWidth="1"/>
    <col min="7" max="16384" width="9" style="13"/>
  </cols>
  <sheetData>
    <row r="1" s="11" customFormat="1" ht="30" customHeight="1" spans="1:6">
      <c r="A1" s="14" t="s">
        <v>1120</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17"/>
      <c r="F3" s="194" t="s">
        <v>1121</v>
      </c>
    </row>
    <row r="4" customHeight="1" spans="1:6">
      <c r="A4" s="244" t="str">
        <f>基础信息!A2</f>
        <v>被评估单位：江苏省糖烟酒总公司</v>
      </c>
      <c r="B4" s="245"/>
      <c r="F4" s="61" t="s">
        <v>119</v>
      </c>
    </row>
    <row r="5" s="59" customFormat="1" customHeight="1" spans="1:6">
      <c r="A5" s="62" t="s">
        <v>163</v>
      </c>
      <c r="B5" s="62" t="s">
        <v>121</v>
      </c>
      <c r="C5" s="62" t="s">
        <v>86</v>
      </c>
      <c r="D5" s="62" t="s">
        <v>87</v>
      </c>
      <c r="E5" s="230" t="s">
        <v>88</v>
      </c>
      <c r="F5" s="62" t="s">
        <v>1122</v>
      </c>
    </row>
    <row r="6" customHeight="1" spans="1:6">
      <c r="A6" s="62" t="s">
        <v>1123</v>
      </c>
      <c r="B6" s="426" t="s">
        <v>1124</v>
      </c>
      <c r="C6" s="27">
        <f>'3-8-1材料采购（在途物资）'!F27</f>
        <v>0</v>
      </c>
      <c r="D6" s="28">
        <f>'3-8-1材料采购（在途物资）'!I27</f>
        <v>0</v>
      </c>
      <c r="E6" s="28">
        <f>D6-C6</f>
        <v>0</v>
      </c>
      <c r="F6" s="189">
        <f>IF(C6=0,0,E6/C6*100)</f>
        <v>0</v>
      </c>
    </row>
    <row r="7" customHeight="1" spans="1:6">
      <c r="A7" s="62" t="s">
        <v>1125</v>
      </c>
      <c r="B7" s="427" t="s">
        <v>1126</v>
      </c>
      <c r="C7" s="27">
        <f>'3-8-2原材料'!G22</f>
        <v>0</v>
      </c>
      <c r="D7" s="28">
        <f>'3-8-2原材料'!J22</f>
        <v>0</v>
      </c>
      <c r="E7" s="28">
        <f t="shared" ref="E7:E13" si="0">D7-C7</f>
        <v>0</v>
      </c>
      <c r="F7" s="189">
        <f t="shared" ref="F7:F22" si="1">IF(C7=0,0,E7/C7*100)</f>
        <v>0</v>
      </c>
    </row>
    <row r="8" customHeight="1" spans="1:6">
      <c r="A8" s="62" t="s">
        <v>1127</v>
      </c>
      <c r="B8" s="427" t="s">
        <v>1128</v>
      </c>
      <c r="C8" s="27">
        <f>'3-8-3在库周转材料'!G28</f>
        <v>0</v>
      </c>
      <c r="D8" s="28">
        <f>'3-8-3在库周转材料'!J28</f>
        <v>0</v>
      </c>
      <c r="E8" s="28">
        <f t="shared" si="0"/>
        <v>0</v>
      </c>
      <c r="F8" s="189">
        <f t="shared" si="1"/>
        <v>0</v>
      </c>
    </row>
    <row r="9" customHeight="1" spans="1:6">
      <c r="A9" s="62" t="s">
        <v>1129</v>
      </c>
      <c r="B9" s="427" t="s">
        <v>1130</v>
      </c>
      <c r="C9" s="27">
        <f>'3-8-4委托加工物资'!G28</f>
        <v>0</v>
      </c>
      <c r="D9" s="28">
        <f>'3-8-4委托加工物资'!J28</f>
        <v>0</v>
      </c>
      <c r="E9" s="28">
        <f t="shared" si="0"/>
        <v>0</v>
      </c>
      <c r="F9" s="189">
        <f t="shared" si="1"/>
        <v>0</v>
      </c>
    </row>
    <row r="10" customHeight="1" spans="1:6">
      <c r="A10" s="62" t="s">
        <v>1131</v>
      </c>
      <c r="B10" s="427" t="s">
        <v>1132</v>
      </c>
      <c r="C10" s="27">
        <f>'3-8-5产成品（库存商品）'!H22</f>
        <v>0</v>
      </c>
      <c r="D10" s="28">
        <f>'3-8-5产成品（库存商品）'!M22</f>
        <v>0</v>
      </c>
      <c r="E10" s="28">
        <f t="shared" si="0"/>
        <v>0</v>
      </c>
      <c r="F10" s="189">
        <f t="shared" si="1"/>
        <v>0</v>
      </c>
    </row>
    <row r="11" customHeight="1" spans="1:6">
      <c r="A11" s="62" t="s">
        <v>1133</v>
      </c>
      <c r="B11" s="427" t="s">
        <v>1134</v>
      </c>
      <c r="C11" s="27">
        <f>'3-8-6在产品（自制半成品）'!F28</f>
        <v>0</v>
      </c>
      <c r="D11" s="28">
        <f>'3-8-6在产品（自制半成品）'!I28</f>
        <v>0</v>
      </c>
      <c r="E11" s="28">
        <f t="shared" si="0"/>
        <v>0</v>
      </c>
      <c r="F11" s="189">
        <f t="shared" si="1"/>
        <v>0</v>
      </c>
    </row>
    <row r="12" customHeight="1" spans="1:6">
      <c r="A12" s="62" t="s">
        <v>1135</v>
      </c>
      <c r="B12" s="427" t="s">
        <v>1136</v>
      </c>
      <c r="C12" s="27">
        <f>'3-8-7发出商品'!G28</f>
        <v>0</v>
      </c>
      <c r="D12" s="28">
        <f>'3-8-7发出商品'!J28</f>
        <v>0</v>
      </c>
      <c r="E12" s="28">
        <f t="shared" si="0"/>
        <v>0</v>
      </c>
      <c r="F12" s="189">
        <f t="shared" si="1"/>
        <v>0</v>
      </c>
    </row>
    <row r="13" customHeight="1" spans="1:6">
      <c r="A13" s="62" t="s">
        <v>1137</v>
      </c>
      <c r="B13" s="426" t="s">
        <v>1138</v>
      </c>
      <c r="C13" s="27">
        <f>'3-8-8低值易耗品'!F28</f>
        <v>0</v>
      </c>
      <c r="D13" s="28">
        <f>'3-8-8低值易耗品'!J28</f>
        <v>0</v>
      </c>
      <c r="E13" s="28">
        <f t="shared" si="0"/>
        <v>0</v>
      </c>
      <c r="F13" s="189">
        <f t="shared" si="1"/>
        <v>0</v>
      </c>
    </row>
    <row r="14" s="70" customFormat="1" customHeight="1" spans="1:6">
      <c r="A14" s="62"/>
      <c r="B14" s="426"/>
      <c r="C14" s="27"/>
      <c r="D14" s="86"/>
      <c r="E14" s="86"/>
      <c r="F14" s="189"/>
    </row>
    <row r="15" customHeight="1" spans="1:6">
      <c r="A15" s="62"/>
      <c r="B15" s="188"/>
      <c r="C15" s="27"/>
      <c r="D15" s="28"/>
      <c r="E15" s="28"/>
      <c r="F15" s="189"/>
    </row>
    <row r="16" customHeight="1" spans="1:6">
      <c r="A16" s="62"/>
      <c r="B16" s="188"/>
      <c r="C16" s="27"/>
      <c r="D16" s="28"/>
      <c r="E16" s="28"/>
      <c r="F16" s="189"/>
    </row>
    <row r="17" customHeight="1" spans="1:6">
      <c r="A17" s="24"/>
      <c r="B17" s="188"/>
      <c r="C17" s="27"/>
      <c r="D17" s="28"/>
      <c r="E17" s="28"/>
      <c r="F17" s="189"/>
    </row>
    <row r="18" customHeight="1" spans="1:6">
      <c r="A18" s="24"/>
      <c r="B18" s="188"/>
      <c r="C18" s="27"/>
      <c r="D18" s="28"/>
      <c r="E18" s="28"/>
      <c r="F18" s="189"/>
    </row>
    <row r="19" customHeight="1" spans="1:6">
      <c r="A19" s="24"/>
      <c r="B19" s="188"/>
      <c r="C19" s="27"/>
      <c r="D19" s="28"/>
      <c r="E19" s="28"/>
      <c r="F19" s="189"/>
    </row>
    <row r="20" s="55" customFormat="1" customHeight="1" spans="1:6">
      <c r="A20" s="121" t="s">
        <v>228</v>
      </c>
      <c r="B20" s="122"/>
      <c r="C20" s="193">
        <f>SUM(C6:C19)</f>
        <v>0</v>
      </c>
      <c r="D20" s="193">
        <f>SUM(D6:D19)</f>
        <v>0</v>
      </c>
      <c r="E20" s="124">
        <f>D20-C20</f>
        <v>0</v>
      </c>
      <c r="F20" s="189">
        <f t="shared" si="1"/>
        <v>0</v>
      </c>
    </row>
    <row r="21" s="55" customFormat="1" customHeight="1" spans="1:6">
      <c r="A21" s="121" t="s">
        <v>1139</v>
      </c>
      <c r="B21" s="122"/>
      <c r="C21" s="54"/>
      <c r="D21" s="54"/>
      <c r="E21" s="96"/>
      <c r="F21" s="189"/>
    </row>
    <row r="22" s="55" customFormat="1" customHeight="1" spans="1:6">
      <c r="A22" s="121" t="s">
        <v>228</v>
      </c>
      <c r="B22" s="122"/>
      <c r="C22" s="193">
        <f>C20-C21</f>
        <v>0</v>
      </c>
      <c r="D22" s="193">
        <f>D20-D21</f>
        <v>0</v>
      </c>
      <c r="E22" s="124">
        <f>D22-C22</f>
        <v>0</v>
      </c>
      <c r="F22" s="189">
        <f t="shared" si="1"/>
        <v>0</v>
      </c>
    </row>
    <row r="23" customHeight="1" spans="1:6">
      <c r="A23" s="67"/>
      <c r="D23" s="57" t="str">
        <f>基础信息!A3</f>
        <v>评估人员：李美花、刘婧</v>
      </c>
      <c r="E23" s="57"/>
      <c r="F23" s="57"/>
    </row>
    <row r="24" customHeight="1" spans="1:1">
      <c r="A24" s="67"/>
    </row>
  </sheetData>
  <mergeCells count="6">
    <mergeCell ref="A1:F1"/>
    <mergeCell ref="A2:F2"/>
    <mergeCell ref="A20:B20"/>
    <mergeCell ref="A21:B21"/>
    <mergeCell ref="A22:B22"/>
    <mergeCell ref="D23:F23"/>
  </mergeCells>
  <printOptions horizontalCentered="1"/>
  <pageMargins left="0.35" right="0.35" top="0.87" bottom="0.79" header="1.06" footer="0.51"/>
  <pageSetup paperSize="9" fitToHeight="0" orientation="landscape" verticalDpi="600"/>
  <headerFooter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view="pageBreakPreview" zoomScale="90" zoomScaleNormal="100" workbookViewId="0">
      <selection activeCell="L4" sqref="L4"/>
    </sheetView>
  </sheetViews>
  <sheetFormatPr defaultColWidth="9" defaultRowHeight="15.75" customHeight="1"/>
  <cols>
    <col min="1" max="1" width="5.5" style="13" customWidth="1"/>
    <col min="2" max="2" width="14.625" style="13" customWidth="1"/>
    <col min="3" max="3" width="5.375" style="13" customWidth="1"/>
    <col min="4" max="4" width="9.625" style="13" customWidth="1"/>
    <col min="5" max="5" width="7.625" style="13" customWidth="1"/>
    <col min="6" max="6" width="13.125" style="13"/>
    <col min="7" max="8" width="10.625" style="13" customWidth="1"/>
    <col min="9" max="9" width="12.625" style="13" customWidth="1"/>
    <col min="10" max="10" width="9.625" style="13" customWidth="1"/>
    <col min="11" max="11" width="7" style="13" customWidth="1"/>
    <col min="12" max="12" width="13.125" style="13" customWidth="1"/>
    <col min="13" max="16384" width="9" style="13"/>
  </cols>
  <sheetData>
    <row r="1" s="11" customFormat="1" ht="30" customHeight="1" spans="1:12">
      <c r="A1" s="14" t="s">
        <v>1140</v>
      </c>
      <c r="B1" s="15"/>
      <c r="C1" s="15"/>
      <c r="D1" s="15"/>
      <c r="E1" s="15"/>
      <c r="F1" s="15"/>
      <c r="G1" s="15"/>
      <c r="H1" s="15"/>
      <c r="I1" s="15"/>
      <c r="J1" s="15"/>
      <c r="K1" s="15"/>
      <c r="L1" s="15"/>
    </row>
    <row r="2" ht="14.1" customHeight="1" spans="1:12">
      <c r="A2" s="16" t="str">
        <f>基础信息!A1</f>
        <v>评估基准日：2021年6月30日</v>
      </c>
      <c r="B2" s="17"/>
      <c r="C2" s="17"/>
      <c r="D2" s="17"/>
      <c r="E2" s="17"/>
      <c r="F2" s="17"/>
      <c r="G2" s="18"/>
      <c r="H2" s="18"/>
      <c r="I2" s="18"/>
      <c r="J2" s="18"/>
      <c r="K2" s="18"/>
      <c r="L2" s="18"/>
    </row>
    <row r="3" ht="14.1" customHeight="1" spans="1:12">
      <c r="A3" s="17"/>
      <c r="B3" s="17"/>
      <c r="C3" s="17"/>
      <c r="D3" s="17"/>
      <c r="E3" s="17"/>
      <c r="F3" s="17"/>
      <c r="G3" s="18"/>
      <c r="H3" s="18"/>
      <c r="I3" s="18"/>
      <c r="J3" s="18"/>
      <c r="K3" s="18"/>
      <c r="L3" s="41" t="s">
        <v>1141</v>
      </c>
    </row>
    <row r="4" customHeight="1" spans="1:12">
      <c r="A4" s="45" t="str">
        <f>基础信息!A2</f>
        <v>被评估单位：江苏省糖烟酒总公司</v>
      </c>
      <c r="L4" s="21" t="s">
        <v>119</v>
      </c>
    </row>
    <row r="5" s="12" customFormat="1" customHeight="1" spans="1:12">
      <c r="A5" s="22" t="s">
        <v>120</v>
      </c>
      <c r="B5" s="22" t="s">
        <v>1142</v>
      </c>
      <c r="C5" s="222" t="s">
        <v>1143</v>
      </c>
      <c r="D5" s="22" t="s">
        <v>86</v>
      </c>
      <c r="E5" s="22"/>
      <c r="F5" s="22"/>
      <c r="G5" s="22" t="s">
        <v>87</v>
      </c>
      <c r="H5" s="22"/>
      <c r="I5" s="24"/>
      <c r="J5" s="228" t="s">
        <v>88</v>
      </c>
      <c r="K5" s="22" t="s">
        <v>218</v>
      </c>
      <c r="L5" s="22" t="s">
        <v>182</v>
      </c>
    </row>
    <row r="6" s="12" customFormat="1" customHeight="1" spans="1:12">
      <c r="A6" s="24"/>
      <c r="B6" s="24"/>
      <c r="C6" s="306"/>
      <c r="D6" s="22" t="s">
        <v>1144</v>
      </c>
      <c r="E6" s="22" t="s">
        <v>1145</v>
      </c>
      <c r="F6" s="22" t="s">
        <v>1146</v>
      </c>
      <c r="G6" s="22" t="s">
        <v>1147</v>
      </c>
      <c r="H6" s="22" t="s">
        <v>1148</v>
      </c>
      <c r="I6" s="22" t="s">
        <v>1146</v>
      </c>
      <c r="J6" s="233"/>
      <c r="K6" s="24"/>
      <c r="L6" s="24"/>
    </row>
    <row r="7" customHeight="1" spans="1:12">
      <c r="A7" s="62"/>
      <c r="B7" s="324"/>
      <c r="C7" s="409"/>
      <c r="D7" s="410"/>
      <c r="E7" s="28"/>
      <c r="F7" s="410"/>
      <c r="G7" s="28"/>
      <c r="H7" s="28"/>
      <c r="I7" s="28"/>
      <c r="J7" s="28"/>
      <c r="K7" s="28" t="s">
        <v>199</v>
      </c>
      <c r="L7" s="29"/>
    </row>
    <row r="8" customHeight="1" spans="1:12">
      <c r="A8" s="62"/>
      <c r="B8" s="324"/>
      <c r="C8" s="409"/>
      <c r="D8" s="410"/>
      <c r="E8" s="28"/>
      <c r="F8" s="410"/>
      <c r="G8" s="28"/>
      <c r="H8" s="28"/>
      <c r="I8" s="28"/>
      <c r="J8" s="28"/>
      <c r="K8" s="28" t="s">
        <v>199</v>
      </c>
      <c r="L8" s="29"/>
    </row>
    <row r="9" customHeight="1" spans="1:12">
      <c r="A9" s="62"/>
      <c r="B9" s="324"/>
      <c r="C9" s="409"/>
      <c r="D9" s="410"/>
      <c r="E9" s="28"/>
      <c r="F9" s="410"/>
      <c r="G9" s="28"/>
      <c r="H9" s="28"/>
      <c r="I9" s="28"/>
      <c r="J9" s="28"/>
      <c r="K9" s="28" t="s">
        <v>199</v>
      </c>
      <c r="L9" s="29"/>
    </row>
    <row r="10" customHeight="1" spans="1:12">
      <c r="A10" s="62"/>
      <c r="B10" s="324"/>
      <c r="C10" s="409"/>
      <c r="D10" s="410"/>
      <c r="E10" s="28"/>
      <c r="F10" s="410"/>
      <c r="G10" s="28"/>
      <c r="H10" s="28"/>
      <c r="I10" s="28"/>
      <c r="J10" s="28"/>
      <c r="K10" s="28" t="s">
        <v>199</v>
      </c>
      <c r="L10" s="29"/>
    </row>
    <row r="11" customHeight="1" spans="1:12">
      <c r="A11" s="62"/>
      <c r="B11" s="324"/>
      <c r="C11" s="409"/>
      <c r="D11" s="410"/>
      <c r="E11" s="28"/>
      <c r="F11" s="410"/>
      <c r="G11" s="28"/>
      <c r="H11" s="28"/>
      <c r="I11" s="28"/>
      <c r="J11" s="28"/>
      <c r="K11" s="28" t="s">
        <v>199</v>
      </c>
      <c r="L11" s="29"/>
    </row>
    <row r="12" customHeight="1" spans="1:12">
      <c r="A12" s="62"/>
      <c r="B12" s="324"/>
      <c r="C12" s="409"/>
      <c r="D12" s="410"/>
      <c r="E12" s="28"/>
      <c r="F12" s="410"/>
      <c r="G12" s="28"/>
      <c r="H12" s="28"/>
      <c r="I12" s="28"/>
      <c r="J12" s="28"/>
      <c r="K12" s="28" t="s">
        <v>199</v>
      </c>
      <c r="L12" s="29"/>
    </row>
    <row r="13" customHeight="1" spans="1:12">
      <c r="A13" s="62"/>
      <c r="B13" s="324"/>
      <c r="C13" s="409"/>
      <c r="D13" s="410"/>
      <c r="E13" s="28"/>
      <c r="F13" s="410"/>
      <c r="G13" s="28"/>
      <c r="H13" s="28"/>
      <c r="I13" s="28"/>
      <c r="J13" s="28"/>
      <c r="K13" s="28" t="s">
        <v>199</v>
      </c>
      <c r="L13" s="29"/>
    </row>
    <row r="14" customHeight="1" spans="1:12">
      <c r="A14" s="62"/>
      <c r="B14" s="324"/>
      <c r="C14" s="409"/>
      <c r="D14" s="410"/>
      <c r="E14" s="28"/>
      <c r="F14" s="410"/>
      <c r="G14" s="28"/>
      <c r="H14" s="28"/>
      <c r="I14" s="28"/>
      <c r="J14" s="28"/>
      <c r="K14" s="28" t="s">
        <v>199</v>
      </c>
      <c r="L14" s="29"/>
    </row>
    <row r="15" customHeight="1" spans="1:12">
      <c r="A15" s="62"/>
      <c r="B15" s="324"/>
      <c r="C15" s="409"/>
      <c r="D15" s="410"/>
      <c r="E15" s="28"/>
      <c r="F15" s="410"/>
      <c r="G15" s="28"/>
      <c r="H15" s="28"/>
      <c r="I15" s="28"/>
      <c r="J15" s="28"/>
      <c r="K15" s="28" t="s">
        <v>199</v>
      </c>
      <c r="L15" s="29"/>
    </row>
    <row r="16" customHeight="1" spans="1:12">
      <c r="A16" s="62"/>
      <c r="B16" s="324"/>
      <c r="C16" s="409"/>
      <c r="D16" s="410"/>
      <c r="E16" s="28"/>
      <c r="F16" s="410"/>
      <c r="G16" s="28"/>
      <c r="H16" s="28"/>
      <c r="I16" s="28"/>
      <c r="J16" s="28"/>
      <c r="K16" s="28" t="s">
        <v>199</v>
      </c>
      <c r="L16" s="29"/>
    </row>
    <row r="17" customHeight="1" spans="1:12">
      <c r="A17" s="62"/>
      <c r="B17" s="324"/>
      <c r="C17" s="409"/>
      <c r="D17" s="410"/>
      <c r="E17" s="28"/>
      <c r="F17" s="410"/>
      <c r="G17" s="28"/>
      <c r="H17" s="28"/>
      <c r="I17" s="28"/>
      <c r="J17" s="28"/>
      <c r="K17" s="28" t="s">
        <v>199</v>
      </c>
      <c r="L17" s="29"/>
    </row>
    <row r="18" customHeight="1" spans="1:12">
      <c r="A18" s="62"/>
      <c r="B18" s="324"/>
      <c r="C18" s="409"/>
      <c r="D18" s="410"/>
      <c r="E18" s="28"/>
      <c r="F18" s="410"/>
      <c r="G18" s="28"/>
      <c r="H18" s="28"/>
      <c r="I18" s="28"/>
      <c r="J18" s="28"/>
      <c r="K18" s="28" t="s">
        <v>199</v>
      </c>
      <c r="L18" s="29"/>
    </row>
    <row r="19" customHeight="1" spans="1:12">
      <c r="A19" s="62"/>
      <c r="B19" s="324"/>
      <c r="C19" s="409"/>
      <c r="D19" s="410"/>
      <c r="E19" s="28"/>
      <c r="F19" s="410"/>
      <c r="G19" s="28"/>
      <c r="H19" s="28"/>
      <c r="I19" s="28"/>
      <c r="J19" s="28"/>
      <c r="K19" s="28" t="s">
        <v>199</v>
      </c>
      <c r="L19" s="29"/>
    </row>
    <row r="20" customHeight="1" spans="1:12">
      <c r="A20" s="62"/>
      <c r="B20" s="324"/>
      <c r="C20" s="409"/>
      <c r="D20" s="410"/>
      <c r="E20" s="28"/>
      <c r="F20" s="410"/>
      <c r="G20" s="28"/>
      <c r="H20" s="28"/>
      <c r="I20" s="28"/>
      <c r="J20" s="28"/>
      <c r="K20" s="28" t="s">
        <v>199</v>
      </c>
      <c r="L20" s="29"/>
    </row>
    <row r="21" customHeight="1" spans="1:12">
      <c r="A21" s="62"/>
      <c r="B21" s="324"/>
      <c r="C21" s="409"/>
      <c r="D21" s="410"/>
      <c r="E21" s="28"/>
      <c r="F21" s="410"/>
      <c r="G21" s="28"/>
      <c r="H21" s="28"/>
      <c r="I21" s="28"/>
      <c r="J21" s="28"/>
      <c r="K21" s="28" t="s">
        <v>199</v>
      </c>
      <c r="L21" s="29"/>
    </row>
    <row r="22" customHeight="1" spans="1:12">
      <c r="A22" s="62"/>
      <c r="B22" s="324"/>
      <c r="C22" s="409"/>
      <c r="D22" s="410"/>
      <c r="E22" s="28"/>
      <c r="F22" s="410"/>
      <c r="G22" s="28"/>
      <c r="H22" s="28"/>
      <c r="I22" s="28"/>
      <c r="J22" s="28"/>
      <c r="K22" s="28" t="s">
        <v>199</v>
      </c>
      <c r="L22" s="29"/>
    </row>
    <row r="23" customHeight="1" spans="1:12">
      <c r="A23" s="62"/>
      <c r="B23" s="324"/>
      <c r="C23" s="409"/>
      <c r="D23" s="410"/>
      <c r="E23" s="28"/>
      <c r="F23" s="410"/>
      <c r="G23" s="28"/>
      <c r="H23" s="28"/>
      <c r="I23" s="28"/>
      <c r="J23" s="28"/>
      <c r="K23" s="28" t="s">
        <v>199</v>
      </c>
      <c r="L23" s="29"/>
    </row>
    <row r="24" customHeight="1" spans="1:12">
      <c r="A24" s="62"/>
      <c r="B24" s="324"/>
      <c r="C24" s="409"/>
      <c r="D24" s="410"/>
      <c r="E24" s="28"/>
      <c r="F24" s="410"/>
      <c r="G24" s="28"/>
      <c r="H24" s="28"/>
      <c r="I24" s="28"/>
      <c r="J24" s="28"/>
      <c r="K24" s="28" t="s">
        <v>199</v>
      </c>
      <c r="L24" s="29"/>
    </row>
    <row r="25" customHeight="1" spans="1:12">
      <c r="A25" s="62"/>
      <c r="B25" s="324"/>
      <c r="C25" s="409"/>
      <c r="D25" s="410"/>
      <c r="E25" s="28"/>
      <c r="F25" s="410"/>
      <c r="G25" s="28"/>
      <c r="H25" s="28"/>
      <c r="I25" s="28"/>
      <c r="J25" s="28"/>
      <c r="K25" s="28" t="s">
        <v>199</v>
      </c>
      <c r="L25" s="29"/>
    </row>
    <row r="26" customHeight="1" spans="1:12">
      <c r="A26" s="29"/>
      <c r="B26" s="29"/>
      <c r="C26" s="29"/>
      <c r="D26" s="410"/>
      <c r="E26" s="28"/>
      <c r="F26" s="410"/>
      <c r="G26" s="28"/>
      <c r="H26" s="28"/>
      <c r="I26" s="28"/>
      <c r="J26" s="28"/>
      <c r="K26" s="29"/>
      <c r="L26" s="29"/>
    </row>
    <row r="27" customHeight="1" spans="1:12">
      <c r="A27" s="30" t="s">
        <v>255</v>
      </c>
      <c r="B27" s="56"/>
      <c r="C27" s="29"/>
      <c r="D27" s="58"/>
      <c r="E27" s="28"/>
      <c r="F27" s="28">
        <f>SUM(F7:F26)</f>
        <v>0</v>
      </c>
      <c r="G27" s="28">
        <f>SUM(G7:G26)</f>
        <v>0</v>
      </c>
      <c r="H27" s="28"/>
      <c r="I27" s="28">
        <f>SUM(I7:I26)</f>
        <v>0</v>
      </c>
      <c r="J27" s="28"/>
      <c r="K27" s="28" t="s">
        <v>199</v>
      </c>
      <c r="L27" s="29"/>
    </row>
    <row r="28" customHeight="1" spans="1:12">
      <c r="A28" s="32" t="str">
        <f>基础信息!A4</f>
        <v>被评估单位填表人：俞蕊</v>
      </c>
      <c r="B28" s="32"/>
      <c r="C28" s="32"/>
      <c r="D28" s="32"/>
      <c r="E28" s="45"/>
      <c r="H28" s="57" t="str">
        <f>基础信息!A3</f>
        <v>评估人员：李美花、刘婧</v>
      </c>
      <c r="I28" s="57"/>
      <c r="J28" s="57"/>
      <c r="K28" s="57"/>
      <c r="L28" s="57"/>
    </row>
    <row r="29" customHeight="1" spans="1:4">
      <c r="A29" s="35" t="str">
        <f>基础信息!A5</f>
        <v>填表日期：2021年8月27日</v>
      </c>
      <c r="B29" s="36"/>
      <c r="C29" s="36"/>
      <c r="D29" s="36"/>
    </row>
  </sheetData>
  <mergeCells count="13">
    <mergeCell ref="A1:L1"/>
    <mergeCell ref="A2:L2"/>
    <mergeCell ref="D5:F5"/>
    <mergeCell ref="G5:I5"/>
    <mergeCell ref="A27:B27"/>
    <mergeCell ref="A28:D28"/>
    <mergeCell ref="H28:L28"/>
    <mergeCell ref="A5:A6"/>
    <mergeCell ref="B5:B6"/>
    <mergeCell ref="C5:C6"/>
    <mergeCell ref="J5:J6"/>
    <mergeCell ref="K5:K6"/>
    <mergeCell ref="L5:L6"/>
  </mergeCells>
  <printOptions horizontalCentered="1"/>
  <pageMargins left="0.35" right="0.35" top="0.87" bottom="0.79" header="1.06" footer="0.51"/>
  <pageSetup paperSize="9" fitToHeight="0" orientation="landscape" verticalDpi="600"/>
  <headerFooter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4"/>
  <sheetViews>
    <sheetView view="pageBreakPreview" zoomScale="90" zoomScaleNormal="100" workbookViewId="0">
      <selection activeCell="M4" sqref="M4"/>
    </sheetView>
  </sheetViews>
  <sheetFormatPr defaultColWidth="9" defaultRowHeight="15.75" customHeight="1"/>
  <cols>
    <col min="1" max="1" width="4.75" style="12" customWidth="1"/>
    <col min="2" max="2" width="15.75" style="13" customWidth="1"/>
    <col min="3" max="3" width="4.5" style="13" customWidth="1"/>
    <col min="4" max="4" width="5.25" style="13" customWidth="1"/>
    <col min="5" max="5" width="10.875" style="416" customWidth="1"/>
    <col min="6" max="6" width="8.375" style="416" customWidth="1"/>
    <col min="7" max="7" width="13.125" style="416" customWidth="1"/>
    <col min="8" max="8" width="9.625" style="13"/>
    <col min="9" max="9" width="9.625" style="13" customWidth="1"/>
    <col min="10" max="10" width="11.5" style="13" customWidth="1"/>
    <col min="11" max="11" width="8.25" style="13" customWidth="1"/>
    <col min="12" max="12" width="7.75" style="13"/>
    <col min="13" max="13" width="11.625" style="13" customWidth="1"/>
    <col min="14" max="16384" width="9" style="13"/>
  </cols>
  <sheetData>
    <row r="1" s="11" customFormat="1" ht="30" customHeight="1" spans="1:13">
      <c r="A1" s="14" t="s">
        <v>1149</v>
      </c>
      <c r="B1" s="14"/>
      <c r="C1" s="14"/>
      <c r="D1" s="14"/>
      <c r="E1" s="14"/>
      <c r="F1" s="14"/>
      <c r="G1" s="14"/>
      <c r="H1" s="14"/>
      <c r="I1" s="14"/>
      <c r="J1" s="14"/>
      <c r="K1" s="14"/>
      <c r="L1" s="14"/>
      <c r="M1" s="14"/>
    </row>
    <row r="2" ht="14.1" customHeight="1" spans="1:13">
      <c r="A2" s="16" t="str">
        <f>基础信息!A1</f>
        <v>评估基准日：2021年6月30日</v>
      </c>
      <c r="B2" s="17"/>
      <c r="C2" s="17"/>
      <c r="D2" s="17"/>
      <c r="E2" s="17"/>
      <c r="F2" s="17"/>
      <c r="G2" s="17"/>
      <c r="H2" s="17"/>
      <c r="I2" s="17"/>
      <c r="J2" s="17"/>
      <c r="K2" s="17"/>
      <c r="L2" s="17"/>
      <c r="M2" s="17"/>
    </row>
    <row r="3" ht="14.1" customHeight="1" spans="1:13">
      <c r="A3" s="17"/>
      <c r="B3" s="17"/>
      <c r="C3" s="17"/>
      <c r="D3" s="17"/>
      <c r="E3" s="17"/>
      <c r="F3" s="17"/>
      <c r="G3" s="17"/>
      <c r="H3" s="17"/>
      <c r="I3" s="17"/>
      <c r="J3" s="17"/>
      <c r="K3" s="17"/>
      <c r="L3" s="17"/>
      <c r="M3" s="194" t="s">
        <v>1150</v>
      </c>
    </row>
    <row r="4" customHeight="1" spans="1:13">
      <c r="A4" s="45" t="str">
        <f>基础信息!A2</f>
        <v>被评估单位：江苏省糖烟酒总公司</v>
      </c>
      <c r="M4" s="21" t="s">
        <v>119</v>
      </c>
    </row>
    <row r="5" s="12" customFormat="1" customHeight="1" spans="1:13">
      <c r="A5" s="22" t="s">
        <v>120</v>
      </c>
      <c r="B5" s="22" t="s">
        <v>1142</v>
      </c>
      <c r="C5" s="222" t="s">
        <v>1143</v>
      </c>
      <c r="D5" s="222" t="s">
        <v>1151</v>
      </c>
      <c r="E5" s="22" t="s">
        <v>86</v>
      </c>
      <c r="F5" s="22"/>
      <c r="G5" s="22"/>
      <c r="H5" s="22" t="s">
        <v>87</v>
      </c>
      <c r="I5" s="22"/>
      <c r="J5" s="24"/>
      <c r="K5" s="228" t="s">
        <v>88</v>
      </c>
      <c r="L5" s="22" t="s">
        <v>218</v>
      </c>
      <c r="M5" s="22" t="s">
        <v>182</v>
      </c>
    </row>
    <row r="6" s="12" customFormat="1" customHeight="1" spans="1:13">
      <c r="A6" s="24"/>
      <c r="B6" s="24"/>
      <c r="C6" s="306"/>
      <c r="D6" s="224"/>
      <c r="E6" s="22" t="s">
        <v>1144</v>
      </c>
      <c r="F6" s="22" t="s">
        <v>1145</v>
      </c>
      <c r="G6" s="22" t="s">
        <v>1146</v>
      </c>
      <c r="H6" s="22" t="s">
        <v>1147</v>
      </c>
      <c r="I6" s="22" t="s">
        <v>1148</v>
      </c>
      <c r="J6" s="22" t="s">
        <v>1146</v>
      </c>
      <c r="K6" s="233"/>
      <c r="L6" s="24"/>
      <c r="M6" s="24"/>
    </row>
    <row r="7" s="414" customFormat="1" customHeight="1" spans="1:13">
      <c r="A7" s="62"/>
      <c r="B7" s="324"/>
      <c r="C7" s="409"/>
      <c r="D7" s="409"/>
      <c r="E7" s="410"/>
      <c r="F7" s="28"/>
      <c r="G7" s="410"/>
      <c r="H7" s="28"/>
      <c r="I7" s="28"/>
      <c r="J7" s="28"/>
      <c r="K7" s="28"/>
      <c r="L7" s="28" t="s">
        <v>199</v>
      </c>
      <c r="M7" s="29"/>
    </row>
    <row r="8" customHeight="1" spans="1:13">
      <c r="A8" s="24"/>
      <c r="B8" s="119"/>
      <c r="C8" s="29"/>
      <c r="D8" s="29"/>
      <c r="E8" s="410"/>
      <c r="F8" s="28"/>
      <c r="G8" s="410"/>
      <c r="H8" s="28"/>
      <c r="I8" s="28"/>
      <c r="J8" s="28"/>
      <c r="K8" s="28"/>
      <c r="L8" s="28" t="s">
        <v>199</v>
      </c>
      <c r="M8" s="29"/>
    </row>
    <row r="9" customHeight="1" spans="1:13">
      <c r="A9" s="24"/>
      <c r="B9" s="25"/>
      <c r="C9" s="29"/>
      <c r="D9" s="29"/>
      <c r="E9" s="410"/>
      <c r="F9" s="28"/>
      <c r="G9" s="410"/>
      <c r="H9" s="28"/>
      <c r="I9" s="28"/>
      <c r="J9" s="28"/>
      <c r="K9" s="28"/>
      <c r="L9" s="28" t="s">
        <v>199</v>
      </c>
      <c r="M9" s="29"/>
    </row>
    <row r="10" customHeight="1" spans="1:13">
      <c r="A10" s="24"/>
      <c r="B10" s="25"/>
      <c r="C10" s="29"/>
      <c r="D10" s="29"/>
      <c r="E10" s="410"/>
      <c r="F10" s="28"/>
      <c r="G10" s="410"/>
      <c r="H10" s="28"/>
      <c r="I10" s="28"/>
      <c r="J10" s="28"/>
      <c r="K10" s="28"/>
      <c r="L10" s="28"/>
      <c r="M10" s="29"/>
    </row>
    <row r="11" customHeight="1" spans="1:13">
      <c r="A11" s="24"/>
      <c r="B11" s="25"/>
      <c r="C11" s="29"/>
      <c r="D11" s="29"/>
      <c r="E11" s="410"/>
      <c r="F11" s="28"/>
      <c r="G11" s="410"/>
      <c r="H11" s="28"/>
      <c r="I11" s="28"/>
      <c r="J11" s="28"/>
      <c r="K11" s="28"/>
      <c r="L11" s="28"/>
      <c r="M11" s="29"/>
    </row>
    <row r="12" customHeight="1" spans="1:13">
      <c r="A12" s="24"/>
      <c r="B12" s="25"/>
      <c r="C12" s="29"/>
      <c r="D12" s="29"/>
      <c r="E12" s="410"/>
      <c r="F12" s="28"/>
      <c r="G12" s="410"/>
      <c r="H12" s="28"/>
      <c r="I12" s="28"/>
      <c r="J12" s="28"/>
      <c r="K12" s="28"/>
      <c r="L12" s="28"/>
      <c r="M12" s="29"/>
    </row>
    <row r="13" customHeight="1" spans="1:13">
      <c r="A13" s="24"/>
      <c r="B13" s="25"/>
      <c r="C13" s="29"/>
      <c r="D13" s="29"/>
      <c r="E13" s="410"/>
      <c r="F13" s="28"/>
      <c r="G13" s="410"/>
      <c r="H13" s="28"/>
      <c r="I13" s="28"/>
      <c r="J13" s="28"/>
      <c r="K13" s="28"/>
      <c r="L13" s="28"/>
      <c r="M13" s="29"/>
    </row>
    <row r="14" customHeight="1" spans="1:13">
      <c r="A14" s="24"/>
      <c r="B14" s="25"/>
      <c r="C14" s="29"/>
      <c r="D14" s="29"/>
      <c r="E14" s="410"/>
      <c r="F14" s="28"/>
      <c r="G14" s="410"/>
      <c r="H14" s="28"/>
      <c r="I14" s="28"/>
      <c r="J14" s="28"/>
      <c r="K14" s="28"/>
      <c r="L14" s="28"/>
      <c r="M14" s="29"/>
    </row>
    <row r="15" customHeight="1" spans="1:13">
      <c r="A15" s="24"/>
      <c r="B15" s="25"/>
      <c r="C15" s="29"/>
      <c r="D15" s="29"/>
      <c r="E15" s="410"/>
      <c r="F15" s="28"/>
      <c r="G15" s="410"/>
      <c r="H15" s="28"/>
      <c r="I15" s="28"/>
      <c r="J15" s="28"/>
      <c r="K15" s="28"/>
      <c r="L15" s="28"/>
      <c r="M15" s="29"/>
    </row>
    <row r="16" customHeight="1" spans="1:13">
      <c r="A16" s="24"/>
      <c r="B16" s="25"/>
      <c r="C16" s="29"/>
      <c r="D16" s="29"/>
      <c r="E16" s="410"/>
      <c r="F16" s="28"/>
      <c r="G16" s="410"/>
      <c r="H16" s="28"/>
      <c r="I16" s="28"/>
      <c r="J16" s="28"/>
      <c r="K16" s="28"/>
      <c r="L16" s="28" t="s">
        <v>199</v>
      </c>
      <c r="M16" s="29"/>
    </row>
    <row r="17" customHeight="1" spans="1:13">
      <c r="A17" s="24"/>
      <c r="B17" s="25"/>
      <c r="C17" s="29"/>
      <c r="D17" s="29"/>
      <c r="E17" s="410"/>
      <c r="F17" s="28"/>
      <c r="G17" s="410"/>
      <c r="H17" s="28"/>
      <c r="I17" s="28"/>
      <c r="J17" s="28"/>
      <c r="K17" s="28"/>
      <c r="L17" s="28" t="s">
        <v>199</v>
      </c>
      <c r="M17" s="29"/>
    </row>
    <row r="18" customHeight="1" spans="1:13">
      <c r="A18" s="24"/>
      <c r="B18" s="25"/>
      <c r="C18" s="29"/>
      <c r="D18" s="29"/>
      <c r="E18" s="410"/>
      <c r="F18" s="28"/>
      <c r="G18" s="410"/>
      <c r="H18" s="28"/>
      <c r="I18" s="28"/>
      <c r="J18" s="28"/>
      <c r="K18" s="28"/>
      <c r="L18" s="28" t="s">
        <v>199</v>
      </c>
      <c r="M18" s="29"/>
    </row>
    <row r="19" customHeight="1" spans="1:13">
      <c r="A19" s="24"/>
      <c r="B19" s="25"/>
      <c r="C19" s="29"/>
      <c r="D19" s="29"/>
      <c r="E19" s="410"/>
      <c r="F19" s="28"/>
      <c r="G19" s="410"/>
      <c r="H19" s="28"/>
      <c r="I19" s="28"/>
      <c r="J19" s="28"/>
      <c r="K19" s="28"/>
      <c r="L19" s="28" t="s">
        <v>199</v>
      </c>
      <c r="M19" s="29"/>
    </row>
    <row r="20" customHeight="1" spans="1:13">
      <c r="A20" s="24"/>
      <c r="B20" s="119"/>
      <c r="C20" s="29"/>
      <c r="D20" s="29"/>
      <c r="E20" s="410"/>
      <c r="F20" s="28"/>
      <c r="G20" s="410"/>
      <c r="H20" s="28"/>
      <c r="I20" s="28"/>
      <c r="J20" s="28"/>
      <c r="K20" s="28"/>
      <c r="L20" s="28" t="s">
        <v>199</v>
      </c>
      <c r="M20" s="29"/>
    </row>
    <row r="21" customHeight="1" spans="1:13">
      <c r="A21" s="24"/>
      <c r="B21" s="25"/>
      <c r="C21" s="29"/>
      <c r="D21" s="29"/>
      <c r="E21" s="410"/>
      <c r="F21" s="28"/>
      <c r="G21" s="410"/>
      <c r="H21" s="28"/>
      <c r="I21" s="28"/>
      <c r="J21" s="28"/>
      <c r="K21" s="28"/>
      <c r="L21" s="28" t="s">
        <v>199</v>
      </c>
      <c r="M21" s="29"/>
    </row>
    <row r="22" s="55" customFormat="1" customHeight="1" spans="1:13">
      <c r="A22" s="121" t="s">
        <v>1152</v>
      </c>
      <c r="B22" s="308"/>
      <c r="C22" s="54"/>
      <c r="D22" s="54"/>
      <c r="E22" s="425">
        <f>SUM(E7:E21)</f>
        <v>0</v>
      </c>
      <c r="F22" s="425"/>
      <c r="G22" s="425">
        <f>SUM(G7:G21)</f>
        <v>0</v>
      </c>
      <c r="H22" s="425">
        <f>SUM(H7:H21)</f>
        <v>0</v>
      </c>
      <c r="I22" s="425"/>
      <c r="J22" s="425">
        <f>SUM(J7:J21)</f>
        <v>0</v>
      </c>
      <c r="K22" s="124"/>
      <c r="L22" s="124" t="s">
        <v>199</v>
      </c>
      <c r="M22" s="54"/>
    </row>
    <row r="23" customHeight="1" spans="1:13">
      <c r="A23" s="339" t="str">
        <f>基础信息!A4</f>
        <v>被评估单位填表人：俞蕊</v>
      </c>
      <c r="B23" s="339"/>
      <c r="C23" s="339"/>
      <c r="D23" s="339"/>
      <c r="E23" s="339"/>
      <c r="F23" s="45"/>
      <c r="G23" s="45"/>
      <c r="I23" s="57" t="str">
        <f>基础信息!A3</f>
        <v>评估人员：李美花、刘婧</v>
      </c>
      <c r="J23" s="57"/>
      <c r="K23" s="57"/>
      <c r="L23" s="57"/>
      <c r="M23" s="57"/>
    </row>
    <row r="24" customHeight="1" spans="1:1">
      <c r="A24" s="424" t="str">
        <f>基础信息!A5</f>
        <v>填表日期：2021年8月27日</v>
      </c>
    </row>
  </sheetData>
  <mergeCells count="14">
    <mergeCell ref="A1:M1"/>
    <mergeCell ref="A2:M2"/>
    <mergeCell ref="E5:G5"/>
    <mergeCell ref="H5:J5"/>
    <mergeCell ref="A22:B22"/>
    <mergeCell ref="A23:E23"/>
    <mergeCell ref="I23:M23"/>
    <mergeCell ref="A5:A6"/>
    <mergeCell ref="B5:B6"/>
    <mergeCell ref="C5:C6"/>
    <mergeCell ref="D5:D6"/>
    <mergeCell ref="K5:K6"/>
    <mergeCell ref="L5:L6"/>
    <mergeCell ref="M5:M6"/>
  </mergeCells>
  <printOptions horizontalCentered="1"/>
  <pageMargins left="1" right="1" top="0.87" bottom="0.87" header="1.06" footer="0.51"/>
  <pageSetup paperSize="9" scale="95" fitToHeight="0" orientation="landscape" verticalDpi="600"/>
  <headerFooter scaleWithDoc="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89" zoomScaleNormal="90" workbookViewId="0">
      <selection activeCell="M4" sqref="M4"/>
    </sheetView>
  </sheetViews>
  <sheetFormatPr defaultColWidth="9" defaultRowHeight="15.75" customHeight="1"/>
  <cols>
    <col min="1" max="1" width="4.875" style="13" customWidth="1"/>
    <col min="2" max="2" width="13.125" style="13"/>
    <col min="3" max="3" width="4.75" style="13" customWidth="1"/>
    <col min="4" max="4" width="9.625" style="13" customWidth="1"/>
    <col min="5" max="5" width="10.625" style="13" customWidth="1"/>
    <col min="6" max="6" width="8.625" style="416" customWidth="1"/>
    <col min="7" max="7" width="11.375" style="13"/>
    <col min="8" max="8" width="9.75" style="13" customWidth="1"/>
    <col min="9" max="9" width="7.375" style="13" customWidth="1"/>
    <col min="10" max="10" width="12.75" style="13" customWidth="1"/>
    <col min="11" max="11" width="8.875" style="13" customWidth="1"/>
    <col min="12" max="12" width="7.75" style="13" customWidth="1"/>
    <col min="13" max="13" width="11.875" style="13" customWidth="1"/>
    <col min="14" max="16384" width="9" style="13"/>
  </cols>
  <sheetData>
    <row r="1" s="11" customFormat="1" ht="30" customHeight="1" spans="1:13">
      <c r="A1" s="14" t="s">
        <v>1153</v>
      </c>
      <c r="B1" s="15"/>
      <c r="C1" s="15"/>
      <c r="D1" s="15"/>
      <c r="E1" s="15"/>
      <c r="F1" s="15"/>
      <c r="G1" s="15"/>
      <c r="H1" s="15"/>
      <c r="I1" s="15"/>
      <c r="J1" s="15"/>
      <c r="K1" s="15"/>
      <c r="L1" s="15"/>
      <c r="M1" s="15"/>
    </row>
    <row r="2" ht="14.1" customHeight="1" spans="1:13">
      <c r="A2" s="16" t="str">
        <f>基础信息!A1</f>
        <v>评估基准日：2021年6月30日</v>
      </c>
      <c r="B2" s="17"/>
      <c r="C2" s="17"/>
      <c r="D2" s="17"/>
      <c r="E2" s="17"/>
      <c r="F2" s="18"/>
      <c r="G2" s="18"/>
      <c r="H2" s="18"/>
      <c r="I2" s="18"/>
      <c r="J2" s="18"/>
      <c r="K2" s="18"/>
      <c r="L2" s="18"/>
      <c r="M2" s="18"/>
    </row>
    <row r="3" ht="14.1" customHeight="1" spans="1:13">
      <c r="A3" s="17"/>
      <c r="B3" s="17"/>
      <c r="C3" s="17"/>
      <c r="D3" s="17"/>
      <c r="E3" s="17"/>
      <c r="F3" s="18"/>
      <c r="G3" s="18"/>
      <c r="H3" s="18"/>
      <c r="I3" s="18"/>
      <c r="J3" s="18"/>
      <c r="K3" s="18"/>
      <c r="L3" s="18"/>
      <c r="M3" s="19" t="s">
        <v>1154</v>
      </c>
    </row>
    <row r="4" customHeight="1" spans="1:13">
      <c r="A4" s="45" t="str">
        <f>基础信息!A2</f>
        <v>被评估单位：江苏省糖烟酒总公司</v>
      </c>
      <c r="M4" s="21" t="s">
        <v>119</v>
      </c>
    </row>
    <row r="5" s="12" customFormat="1" customHeight="1" spans="1:13">
      <c r="A5" s="22" t="s">
        <v>120</v>
      </c>
      <c r="B5" s="22" t="s">
        <v>1142</v>
      </c>
      <c r="C5" s="222" t="s">
        <v>1143</v>
      </c>
      <c r="D5" s="222" t="s">
        <v>1151</v>
      </c>
      <c r="E5" s="22" t="s">
        <v>86</v>
      </c>
      <c r="F5" s="22"/>
      <c r="G5" s="22"/>
      <c r="H5" s="22" t="s">
        <v>87</v>
      </c>
      <c r="I5" s="22"/>
      <c r="J5" s="24"/>
      <c r="K5" s="228" t="s">
        <v>88</v>
      </c>
      <c r="L5" s="22" t="s">
        <v>218</v>
      </c>
      <c r="M5" s="22" t="s">
        <v>182</v>
      </c>
    </row>
    <row r="6" s="12" customFormat="1" customHeight="1" spans="1:13">
      <c r="A6" s="24"/>
      <c r="B6" s="24"/>
      <c r="C6" s="306"/>
      <c r="D6" s="224"/>
      <c r="E6" s="22" t="s">
        <v>1144</v>
      </c>
      <c r="F6" s="22" t="s">
        <v>1145</v>
      </c>
      <c r="G6" s="22" t="s">
        <v>1146</v>
      </c>
      <c r="H6" s="22" t="s">
        <v>1147</v>
      </c>
      <c r="I6" s="22" t="s">
        <v>1148</v>
      </c>
      <c r="J6" s="22" t="s">
        <v>1146</v>
      </c>
      <c r="K6" s="233"/>
      <c r="L6" s="24"/>
      <c r="M6" s="24"/>
    </row>
    <row r="7" s="414" customFormat="1" customHeight="1" spans="1:13">
      <c r="A7" s="62"/>
      <c r="B7" s="324"/>
      <c r="C7" s="409"/>
      <c r="D7" s="409"/>
      <c r="E7" s="410"/>
      <c r="F7" s="28"/>
      <c r="G7" s="410"/>
      <c r="H7" s="28"/>
      <c r="I7" s="28"/>
      <c r="J7" s="28"/>
      <c r="K7" s="28"/>
      <c r="L7" s="28" t="s">
        <v>199</v>
      </c>
      <c r="M7" s="29"/>
    </row>
    <row r="8" customHeight="1" spans="1:13">
      <c r="A8" s="24"/>
      <c r="B8" s="119"/>
      <c r="C8" s="29"/>
      <c r="D8" s="29"/>
      <c r="E8" s="410"/>
      <c r="F8" s="28"/>
      <c r="G8" s="410"/>
      <c r="H8" s="28"/>
      <c r="I8" s="28"/>
      <c r="J8" s="28"/>
      <c r="K8" s="28"/>
      <c r="L8" s="28" t="s">
        <v>199</v>
      </c>
      <c r="M8" s="29"/>
    </row>
    <row r="9" customHeight="1" spans="1:13">
      <c r="A9" s="24"/>
      <c r="B9" s="25"/>
      <c r="C9" s="29"/>
      <c r="D9" s="29"/>
      <c r="E9" s="410"/>
      <c r="F9" s="28"/>
      <c r="G9" s="410"/>
      <c r="H9" s="28"/>
      <c r="I9" s="28"/>
      <c r="J9" s="28"/>
      <c r="K9" s="28"/>
      <c r="L9" s="28" t="s">
        <v>199</v>
      </c>
      <c r="M9" s="29"/>
    </row>
    <row r="10" customHeight="1" spans="1:13">
      <c r="A10" s="24"/>
      <c r="B10" s="25"/>
      <c r="C10" s="29"/>
      <c r="D10" s="29"/>
      <c r="E10" s="410"/>
      <c r="F10" s="28"/>
      <c r="G10" s="410"/>
      <c r="H10" s="28"/>
      <c r="I10" s="28"/>
      <c r="J10" s="28"/>
      <c r="K10" s="28"/>
      <c r="L10" s="28" t="s">
        <v>199</v>
      </c>
      <c r="M10" s="29"/>
    </row>
    <row r="11" customHeight="1" spans="1:13">
      <c r="A11" s="24"/>
      <c r="B11" s="25"/>
      <c r="C11" s="29"/>
      <c r="D11" s="29"/>
      <c r="E11" s="410"/>
      <c r="F11" s="28"/>
      <c r="G11" s="410"/>
      <c r="H11" s="28"/>
      <c r="I11" s="28"/>
      <c r="J11" s="28"/>
      <c r="K11" s="28"/>
      <c r="L11" s="28" t="s">
        <v>199</v>
      </c>
      <c r="M11" s="29"/>
    </row>
    <row r="12" customHeight="1" spans="1:13">
      <c r="A12" s="24"/>
      <c r="B12" s="25"/>
      <c r="C12" s="29"/>
      <c r="D12" s="29"/>
      <c r="E12" s="410"/>
      <c r="F12" s="28"/>
      <c r="G12" s="410"/>
      <c r="H12" s="28"/>
      <c r="I12" s="28"/>
      <c r="J12" s="28"/>
      <c r="K12" s="28"/>
      <c r="L12" s="28" t="s">
        <v>199</v>
      </c>
      <c r="M12" s="29"/>
    </row>
    <row r="13" customHeight="1" spans="1:13">
      <c r="A13" s="24"/>
      <c r="B13" s="25"/>
      <c r="C13" s="29"/>
      <c r="D13" s="29"/>
      <c r="E13" s="410"/>
      <c r="F13" s="28"/>
      <c r="G13" s="410"/>
      <c r="H13" s="28"/>
      <c r="I13" s="28"/>
      <c r="J13" s="28"/>
      <c r="K13" s="28"/>
      <c r="L13" s="28"/>
      <c r="M13" s="29"/>
    </row>
    <row r="14" customHeight="1" spans="1:13">
      <c r="A14" s="24"/>
      <c r="B14" s="25"/>
      <c r="C14" s="29"/>
      <c r="D14" s="29"/>
      <c r="E14" s="410"/>
      <c r="F14" s="28"/>
      <c r="G14" s="410"/>
      <c r="H14" s="28"/>
      <c r="I14" s="28"/>
      <c r="J14" s="28"/>
      <c r="K14" s="28"/>
      <c r="L14" s="28"/>
      <c r="M14" s="29"/>
    </row>
    <row r="15" customHeight="1" spans="1:13">
      <c r="A15" s="24"/>
      <c r="B15" s="25"/>
      <c r="C15" s="29"/>
      <c r="D15" s="29"/>
      <c r="E15" s="410"/>
      <c r="F15" s="28"/>
      <c r="G15" s="410"/>
      <c r="H15" s="28"/>
      <c r="I15" s="28"/>
      <c r="J15" s="28"/>
      <c r="K15" s="28"/>
      <c r="L15" s="28"/>
      <c r="M15" s="29"/>
    </row>
    <row r="16" customHeight="1" spans="1:13">
      <c r="A16" s="24"/>
      <c r="B16" s="25"/>
      <c r="C16" s="29"/>
      <c r="D16" s="29"/>
      <c r="E16" s="410"/>
      <c r="F16" s="28"/>
      <c r="G16" s="410"/>
      <c r="H16" s="28"/>
      <c r="I16" s="28"/>
      <c r="J16" s="28"/>
      <c r="K16" s="28"/>
      <c r="L16" s="28"/>
      <c r="M16" s="29"/>
    </row>
    <row r="17" customHeight="1" spans="1:13">
      <c r="A17" s="24"/>
      <c r="B17" s="25"/>
      <c r="C17" s="29"/>
      <c r="D17" s="29"/>
      <c r="E17" s="410"/>
      <c r="F17" s="28"/>
      <c r="G17" s="410"/>
      <c r="H17" s="28"/>
      <c r="I17" s="28"/>
      <c r="J17" s="28"/>
      <c r="K17" s="28"/>
      <c r="L17" s="28" t="s">
        <v>199</v>
      </c>
      <c r="M17" s="29"/>
    </row>
    <row r="18" customHeight="1" spans="1:13">
      <c r="A18" s="24"/>
      <c r="B18" s="119"/>
      <c r="C18" s="29"/>
      <c r="D18" s="29"/>
      <c r="E18" s="410"/>
      <c r="F18" s="28"/>
      <c r="G18" s="410"/>
      <c r="H18" s="28"/>
      <c r="I18" s="28"/>
      <c r="J18" s="28"/>
      <c r="K18" s="28"/>
      <c r="L18" s="28" t="s">
        <v>199</v>
      </c>
      <c r="M18" s="29"/>
    </row>
    <row r="19" customHeight="1" spans="1:13">
      <c r="A19" s="24"/>
      <c r="B19" s="119"/>
      <c r="C19" s="29"/>
      <c r="D19" s="29"/>
      <c r="E19" s="410"/>
      <c r="F19" s="28"/>
      <c r="G19" s="410"/>
      <c r="H19" s="28"/>
      <c r="I19" s="28"/>
      <c r="J19" s="28"/>
      <c r="K19" s="28"/>
      <c r="L19" s="28" t="s">
        <v>199</v>
      </c>
      <c r="M19" s="29"/>
    </row>
    <row r="20" customHeight="1" spans="1:13">
      <c r="A20" s="24"/>
      <c r="B20" s="25"/>
      <c r="C20" s="29"/>
      <c r="D20" s="29"/>
      <c r="E20" s="410"/>
      <c r="F20" s="28"/>
      <c r="G20" s="410"/>
      <c r="H20" s="28"/>
      <c r="I20" s="28"/>
      <c r="J20" s="28"/>
      <c r="K20" s="28"/>
      <c r="L20" s="28" t="s">
        <v>199</v>
      </c>
      <c r="M20" s="29"/>
    </row>
    <row r="21" customHeight="1" spans="1:13">
      <c r="A21" s="24"/>
      <c r="B21" s="25"/>
      <c r="C21" s="29"/>
      <c r="D21" s="29"/>
      <c r="E21" s="410"/>
      <c r="F21" s="28"/>
      <c r="G21" s="410"/>
      <c r="H21" s="28"/>
      <c r="I21" s="28"/>
      <c r="J21" s="28"/>
      <c r="K21" s="28"/>
      <c r="L21" s="28" t="s">
        <v>199</v>
      </c>
      <c r="M21" s="29"/>
    </row>
    <row r="22" customHeight="1" spans="1:13">
      <c r="A22" s="24"/>
      <c r="B22" s="25"/>
      <c r="C22" s="29"/>
      <c r="D22" s="29"/>
      <c r="E22" s="410"/>
      <c r="F22" s="28"/>
      <c r="G22" s="410"/>
      <c r="H22" s="28"/>
      <c r="I22" s="28"/>
      <c r="J22" s="28"/>
      <c r="K22" s="28"/>
      <c r="L22" s="28"/>
      <c r="M22" s="29"/>
    </row>
    <row r="23" customHeight="1" spans="1:13">
      <c r="A23" s="24"/>
      <c r="B23" s="25"/>
      <c r="C23" s="29"/>
      <c r="D23" s="29"/>
      <c r="E23" s="410"/>
      <c r="F23" s="28"/>
      <c r="G23" s="410"/>
      <c r="H23" s="28"/>
      <c r="I23" s="28"/>
      <c r="J23" s="28"/>
      <c r="K23" s="28"/>
      <c r="L23" s="28" t="s">
        <v>199</v>
      </c>
      <c r="M23" s="29"/>
    </row>
    <row r="24" customHeight="1" spans="1:13">
      <c r="A24" s="24"/>
      <c r="B24" s="25"/>
      <c r="C24" s="29"/>
      <c r="D24" s="29"/>
      <c r="E24" s="410"/>
      <c r="F24" s="28"/>
      <c r="G24" s="410"/>
      <c r="H24" s="28"/>
      <c r="I24" s="28"/>
      <c r="J24" s="28"/>
      <c r="K24" s="28"/>
      <c r="L24" s="28" t="s">
        <v>199</v>
      </c>
      <c r="M24" s="29"/>
    </row>
    <row r="25" customHeight="1" spans="1:13">
      <c r="A25" s="24"/>
      <c r="B25" s="119"/>
      <c r="C25" s="29"/>
      <c r="D25" s="29"/>
      <c r="E25" s="410"/>
      <c r="F25" s="28"/>
      <c r="G25" s="410"/>
      <c r="H25" s="28"/>
      <c r="I25" s="28"/>
      <c r="J25" s="28"/>
      <c r="K25" s="28"/>
      <c r="L25" s="28" t="s">
        <v>199</v>
      </c>
      <c r="M25" s="29"/>
    </row>
    <row r="26" customHeight="1" spans="1:13">
      <c r="A26" s="24"/>
      <c r="B26" s="119"/>
      <c r="C26" s="29"/>
      <c r="D26" s="29"/>
      <c r="E26" s="410"/>
      <c r="F26" s="28"/>
      <c r="G26" s="410"/>
      <c r="H26" s="28"/>
      <c r="I26" s="28"/>
      <c r="J26" s="28"/>
      <c r="K26" s="28"/>
      <c r="L26" s="28" t="s">
        <v>199</v>
      </c>
      <c r="M26" s="29"/>
    </row>
    <row r="27" customHeight="1" spans="1:13">
      <c r="A27" s="24"/>
      <c r="B27" s="25"/>
      <c r="C27" s="29"/>
      <c r="D27" s="29"/>
      <c r="E27" s="410"/>
      <c r="F27" s="28"/>
      <c r="G27" s="410"/>
      <c r="H27" s="28"/>
      <c r="I27" s="28"/>
      <c r="J27" s="28"/>
      <c r="K27" s="28"/>
      <c r="L27" s="28" t="s">
        <v>199</v>
      </c>
      <c r="M27" s="29"/>
    </row>
    <row r="28" customHeight="1" spans="1:13">
      <c r="A28" s="30" t="s">
        <v>1152</v>
      </c>
      <c r="B28" s="31"/>
      <c r="C28" s="29"/>
      <c r="D28" s="29"/>
      <c r="E28" s="410"/>
      <c r="F28" s="28"/>
      <c r="G28" s="410">
        <f>SUM(G7:G27)</f>
        <v>0</v>
      </c>
      <c r="H28" s="410">
        <f>SUM(H7:H27)</f>
        <v>0</v>
      </c>
      <c r="I28" s="410"/>
      <c r="J28" s="410">
        <f>SUM(J7:J27)</f>
        <v>0</v>
      </c>
      <c r="K28" s="28"/>
      <c r="L28" s="28" t="s">
        <v>199</v>
      </c>
      <c r="M28" s="29"/>
    </row>
    <row r="29" customHeight="1" spans="1:13">
      <c r="A29" s="202" t="str">
        <f>基础信息!A4</f>
        <v>被评估单位填表人：俞蕊</v>
      </c>
      <c r="B29" s="202"/>
      <c r="C29" s="202"/>
      <c r="D29" s="202"/>
      <c r="E29" s="416"/>
      <c r="F29" s="45"/>
      <c r="G29" s="45"/>
      <c r="I29" s="57" t="str">
        <f>基础信息!A3</f>
        <v>评估人员：李美花、刘婧</v>
      </c>
      <c r="J29" s="57"/>
      <c r="K29" s="57"/>
      <c r="L29" s="57"/>
      <c r="M29" s="57"/>
    </row>
    <row r="30" customHeight="1" spans="1:7">
      <c r="A30" s="424" t="str">
        <f>基础信息!A5</f>
        <v>填表日期：2021年8月27日</v>
      </c>
      <c r="E30" s="416"/>
      <c r="G30" s="416"/>
    </row>
  </sheetData>
  <mergeCells count="14">
    <mergeCell ref="A1:M1"/>
    <mergeCell ref="A2:M2"/>
    <mergeCell ref="E5:G5"/>
    <mergeCell ref="H5:J5"/>
    <mergeCell ref="A28:B28"/>
    <mergeCell ref="A29:D29"/>
    <mergeCell ref="I29:M29"/>
    <mergeCell ref="A5:A6"/>
    <mergeCell ref="B5:B6"/>
    <mergeCell ref="C5:C6"/>
    <mergeCell ref="D5:D6"/>
    <mergeCell ref="K5:K6"/>
    <mergeCell ref="L5:L6"/>
    <mergeCell ref="M5:M6"/>
  </mergeCells>
  <printOptions horizontalCentered="1"/>
  <pageMargins left="1" right="1" top="0.87" bottom="0.87" header="1.06" footer="0.51"/>
  <pageSetup paperSize="9" scale="95" fitToHeight="0" orientation="landscape" verticalDpi="600"/>
  <headerFooter scaleWithDoc="0"/>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L4" sqref="L4"/>
    </sheetView>
  </sheetViews>
  <sheetFormatPr defaultColWidth="9" defaultRowHeight="15.75" customHeight="1"/>
  <cols>
    <col min="1" max="1" width="5.75" style="13" customWidth="1"/>
    <col min="2" max="2" width="13.625" style="13" customWidth="1"/>
    <col min="3" max="3" width="11" style="13" customWidth="1"/>
    <col min="4" max="4" width="5.125" style="13" customWidth="1"/>
    <col min="5" max="5" width="10.25" style="195" customWidth="1"/>
    <col min="6" max="6" width="6.875" style="195" customWidth="1"/>
    <col min="7" max="7" width="13.125" style="195"/>
    <col min="8" max="8" width="7.875" style="13" customWidth="1"/>
    <col min="9" max="9" width="8.5" style="195" customWidth="1"/>
    <col min="10" max="10" width="12.25" style="195" customWidth="1"/>
    <col min="11" max="11" width="10" style="195" customWidth="1"/>
    <col min="12" max="12" width="7" style="195" customWidth="1"/>
    <col min="13" max="13" width="8.125" style="13" customWidth="1"/>
    <col min="14" max="16384" width="9" style="13"/>
  </cols>
  <sheetData>
    <row r="1" s="11" customFormat="1" ht="30" customHeight="1" spans="1:13">
      <c r="A1" s="14" t="s">
        <v>1155</v>
      </c>
      <c r="B1" s="37"/>
      <c r="C1" s="37"/>
      <c r="D1" s="37"/>
      <c r="E1" s="37"/>
      <c r="F1" s="37"/>
      <c r="G1" s="37"/>
      <c r="H1" s="37"/>
      <c r="I1" s="37"/>
      <c r="J1" s="37"/>
      <c r="K1" s="37"/>
      <c r="L1" s="37"/>
      <c r="M1" s="37"/>
    </row>
    <row r="2" ht="14.1" customHeight="1" spans="1:13">
      <c r="A2" s="16" t="str">
        <f>基础信息!A1</f>
        <v>评估基准日：2021年6月30日</v>
      </c>
      <c r="B2" s="17"/>
      <c r="C2" s="17"/>
      <c r="D2" s="17"/>
      <c r="E2" s="17"/>
      <c r="F2" s="17"/>
      <c r="G2" s="18"/>
      <c r="H2" s="18"/>
      <c r="I2" s="18"/>
      <c r="J2" s="18"/>
      <c r="K2" s="18"/>
      <c r="L2" s="18"/>
      <c r="M2" s="18"/>
    </row>
    <row r="3" ht="14.1" customHeight="1" spans="1:13">
      <c r="A3" s="17"/>
      <c r="B3" s="17"/>
      <c r="C3" s="17"/>
      <c r="D3" s="17"/>
      <c r="E3" s="17"/>
      <c r="F3" s="17"/>
      <c r="G3" s="18"/>
      <c r="H3" s="18"/>
      <c r="I3" s="18"/>
      <c r="J3" s="18"/>
      <c r="K3" s="18"/>
      <c r="L3" s="41" t="s">
        <v>1156</v>
      </c>
      <c r="M3" s="19"/>
    </row>
    <row r="4" customHeight="1" spans="1:13">
      <c r="A4" s="45" t="str">
        <f>基础信息!A2</f>
        <v>被评估单位：江苏省糖烟酒总公司</v>
      </c>
      <c r="M4" s="21" t="s">
        <v>119</v>
      </c>
    </row>
    <row r="5" s="12" customFormat="1" customHeight="1" spans="1:13">
      <c r="A5" s="22" t="s">
        <v>120</v>
      </c>
      <c r="B5" s="22" t="s">
        <v>1142</v>
      </c>
      <c r="C5" s="22" t="s">
        <v>1157</v>
      </c>
      <c r="D5" s="197" t="s">
        <v>1143</v>
      </c>
      <c r="E5" s="22" t="s">
        <v>86</v>
      </c>
      <c r="F5" s="22"/>
      <c r="G5" s="22"/>
      <c r="H5" s="257" t="s">
        <v>87</v>
      </c>
      <c r="I5" s="257"/>
      <c r="J5" s="257"/>
      <c r="K5" s="412" t="s">
        <v>88</v>
      </c>
      <c r="L5" s="257" t="s">
        <v>218</v>
      </c>
      <c r="M5" s="22" t="s">
        <v>182</v>
      </c>
    </row>
    <row r="6" s="12" customFormat="1" customHeight="1" spans="1:13">
      <c r="A6" s="24"/>
      <c r="B6" s="24"/>
      <c r="C6" s="24"/>
      <c r="D6" s="294"/>
      <c r="E6" s="22" t="s">
        <v>1144</v>
      </c>
      <c r="F6" s="22" t="s">
        <v>1145</v>
      </c>
      <c r="G6" s="22" t="s">
        <v>1146</v>
      </c>
      <c r="H6" s="28" t="s">
        <v>1147</v>
      </c>
      <c r="I6" s="257" t="s">
        <v>1148</v>
      </c>
      <c r="J6" s="257" t="s">
        <v>1146</v>
      </c>
      <c r="K6" s="423"/>
      <c r="L6" s="411"/>
      <c r="M6" s="24"/>
    </row>
    <row r="7" customHeight="1" spans="1:13">
      <c r="A7" s="62"/>
      <c r="B7" s="324"/>
      <c r="C7" s="24"/>
      <c r="D7" s="409"/>
      <c r="E7" s="410"/>
      <c r="F7" s="28"/>
      <c r="G7" s="410"/>
      <c r="H7" s="410"/>
      <c r="I7" s="28"/>
      <c r="J7" s="28"/>
      <c r="K7" s="28"/>
      <c r="L7" s="28" t="s">
        <v>199</v>
      </c>
      <c r="M7" s="29"/>
    </row>
    <row r="8" customHeight="1" spans="1:13">
      <c r="A8" s="24"/>
      <c r="B8" s="119"/>
      <c r="C8" s="24"/>
      <c r="D8" s="29"/>
      <c r="E8" s="410"/>
      <c r="F8" s="28"/>
      <c r="G8" s="410"/>
      <c r="H8" s="410"/>
      <c r="I8" s="28"/>
      <c r="J8" s="28"/>
      <c r="K8" s="28"/>
      <c r="L8" s="28" t="s">
        <v>199</v>
      </c>
      <c r="M8" s="29"/>
    </row>
    <row r="9" customHeight="1" spans="1:13">
      <c r="A9" s="24"/>
      <c r="B9" s="25"/>
      <c r="C9" s="24"/>
      <c r="D9" s="29"/>
      <c r="E9" s="410"/>
      <c r="F9" s="28"/>
      <c r="G9" s="410"/>
      <c r="H9" s="410"/>
      <c r="I9" s="28"/>
      <c r="J9" s="28"/>
      <c r="K9" s="28"/>
      <c r="L9" s="28" t="s">
        <v>199</v>
      </c>
      <c r="M9" s="29"/>
    </row>
    <row r="10" customHeight="1" spans="1:13">
      <c r="A10" s="24"/>
      <c r="B10" s="25"/>
      <c r="C10" s="24"/>
      <c r="D10" s="29"/>
      <c r="E10" s="410"/>
      <c r="F10" s="28"/>
      <c r="G10" s="410"/>
      <c r="H10" s="410"/>
      <c r="I10" s="28"/>
      <c r="J10" s="28"/>
      <c r="K10" s="28"/>
      <c r="L10" s="28" t="s">
        <v>199</v>
      </c>
      <c r="M10" s="29"/>
    </row>
    <row r="11" customHeight="1" spans="1:13">
      <c r="A11" s="24"/>
      <c r="B11" s="25"/>
      <c r="C11" s="24"/>
      <c r="D11" s="29"/>
      <c r="E11" s="410"/>
      <c r="F11" s="28"/>
      <c r="G11" s="410"/>
      <c r="H11" s="410"/>
      <c r="I11" s="28"/>
      <c r="J11" s="28"/>
      <c r="K11" s="28"/>
      <c r="L11" s="28" t="s">
        <v>199</v>
      </c>
      <c r="M11" s="29"/>
    </row>
    <row r="12" customHeight="1" spans="1:13">
      <c r="A12" s="24"/>
      <c r="B12" s="25"/>
      <c r="C12" s="24"/>
      <c r="D12" s="29"/>
      <c r="E12" s="410"/>
      <c r="F12" s="28"/>
      <c r="G12" s="410"/>
      <c r="H12" s="410"/>
      <c r="I12" s="28"/>
      <c r="J12" s="28"/>
      <c r="K12" s="28"/>
      <c r="L12" s="28" t="s">
        <v>199</v>
      </c>
      <c r="M12" s="29"/>
    </row>
    <row r="13" customHeight="1" spans="1:13">
      <c r="A13" s="24"/>
      <c r="B13" s="25"/>
      <c r="C13" s="24"/>
      <c r="D13" s="29"/>
      <c r="E13" s="410"/>
      <c r="F13" s="28"/>
      <c r="G13" s="410"/>
      <c r="H13" s="410"/>
      <c r="I13" s="28"/>
      <c r="J13" s="28"/>
      <c r="K13" s="28"/>
      <c r="L13" s="28" t="s">
        <v>199</v>
      </c>
      <c r="M13" s="29"/>
    </row>
    <row r="14" customHeight="1" spans="1:13">
      <c r="A14" s="24"/>
      <c r="B14" s="119"/>
      <c r="C14" s="24"/>
      <c r="D14" s="29"/>
      <c r="E14" s="410"/>
      <c r="F14" s="28"/>
      <c r="G14" s="410"/>
      <c r="H14" s="410"/>
      <c r="I14" s="28"/>
      <c r="J14" s="28"/>
      <c r="K14" s="28"/>
      <c r="L14" s="28" t="s">
        <v>199</v>
      </c>
      <c r="M14" s="29"/>
    </row>
    <row r="15" customHeight="1" spans="1:13">
      <c r="A15" s="24"/>
      <c r="B15" s="119"/>
      <c r="C15" s="24"/>
      <c r="D15" s="29"/>
      <c r="E15" s="410"/>
      <c r="F15" s="28"/>
      <c r="G15" s="410"/>
      <c r="H15" s="410"/>
      <c r="I15" s="28"/>
      <c r="J15" s="28"/>
      <c r="K15" s="28"/>
      <c r="L15" s="28" t="s">
        <v>199</v>
      </c>
      <c r="M15" s="29"/>
    </row>
    <row r="16" customHeight="1" spans="1:13">
      <c r="A16" s="24"/>
      <c r="B16" s="25"/>
      <c r="C16" s="24"/>
      <c r="D16" s="29"/>
      <c r="E16" s="410"/>
      <c r="F16" s="28"/>
      <c r="G16" s="410"/>
      <c r="H16" s="410"/>
      <c r="I16" s="28"/>
      <c r="J16" s="28"/>
      <c r="K16" s="28"/>
      <c r="L16" s="28" t="s">
        <v>199</v>
      </c>
      <c r="M16" s="29"/>
    </row>
    <row r="17" customHeight="1" spans="1:13">
      <c r="A17" s="24"/>
      <c r="B17" s="25"/>
      <c r="C17" s="24"/>
      <c r="D17" s="29"/>
      <c r="E17" s="410"/>
      <c r="F17" s="28"/>
      <c r="G17" s="410"/>
      <c r="H17" s="410"/>
      <c r="I17" s="28"/>
      <c r="J17" s="28"/>
      <c r="K17" s="28"/>
      <c r="L17" s="28" t="s">
        <v>199</v>
      </c>
      <c r="M17" s="29"/>
    </row>
    <row r="18" customHeight="1" spans="1:13">
      <c r="A18" s="24"/>
      <c r="B18" s="25"/>
      <c r="C18" s="24"/>
      <c r="D18" s="29"/>
      <c r="E18" s="410"/>
      <c r="F18" s="28"/>
      <c r="G18" s="410"/>
      <c r="H18" s="410"/>
      <c r="I18" s="28"/>
      <c r="J18" s="28"/>
      <c r="K18" s="28"/>
      <c r="L18" s="28" t="s">
        <v>199</v>
      </c>
      <c r="M18" s="29"/>
    </row>
    <row r="19" customHeight="1" spans="1:13">
      <c r="A19" s="24"/>
      <c r="B19" s="25"/>
      <c r="C19" s="24"/>
      <c r="D19" s="29"/>
      <c r="E19" s="410"/>
      <c r="F19" s="28"/>
      <c r="G19" s="410"/>
      <c r="H19" s="410"/>
      <c r="I19" s="28"/>
      <c r="J19" s="28"/>
      <c r="K19" s="28"/>
      <c r="L19" s="28" t="s">
        <v>199</v>
      </c>
      <c r="M19" s="29"/>
    </row>
    <row r="20" customHeight="1" spans="1:13">
      <c r="A20" s="24"/>
      <c r="B20" s="25"/>
      <c r="C20" s="24"/>
      <c r="D20" s="29"/>
      <c r="E20" s="410"/>
      <c r="F20" s="28"/>
      <c r="G20" s="410"/>
      <c r="H20" s="410"/>
      <c r="I20" s="28"/>
      <c r="J20" s="28"/>
      <c r="K20" s="28"/>
      <c r="L20" s="28" t="s">
        <v>199</v>
      </c>
      <c r="M20" s="29"/>
    </row>
    <row r="21" customHeight="1" spans="1:13">
      <c r="A21" s="24"/>
      <c r="B21" s="25"/>
      <c r="C21" s="24"/>
      <c r="D21" s="29"/>
      <c r="E21" s="410"/>
      <c r="F21" s="28"/>
      <c r="G21" s="410"/>
      <c r="H21" s="410"/>
      <c r="I21" s="28"/>
      <c r="J21" s="28"/>
      <c r="K21" s="28"/>
      <c r="L21" s="28" t="s">
        <v>199</v>
      </c>
      <c r="M21" s="29"/>
    </row>
    <row r="22" customHeight="1" spans="1:13">
      <c r="A22" s="24"/>
      <c r="B22" s="119"/>
      <c r="C22" s="24"/>
      <c r="D22" s="29"/>
      <c r="E22" s="410"/>
      <c r="F22" s="28"/>
      <c r="G22" s="410"/>
      <c r="H22" s="410"/>
      <c r="I22" s="28"/>
      <c r="J22" s="28"/>
      <c r="K22" s="28"/>
      <c r="L22" s="28" t="s">
        <v>199</v>
      </c>
      <c r="M22" s="29"/>
    </row>
    <row r="23" customHeight="1" spans="1:13">
      <c r="A23" s="24"/>
      <c r="B23" s="119"/>
      <c r="C23" s="24"/>
      <c r="D23" s="29"/>
      <c r="E23" s="410"/>
      <c r="F23" s="28"/>
      <c r="G23" s="410"/>
      <c r="H23" s="410"/>
      <c r="I23" s="28"/>
      <c r="J23" s="28"/>
      <c r="K23" s="28"/>
      <c r="L23" s="28" t="s">
        <v>199</v>
      </c>
      <c r="M23" s="29"/>
    </row>
    <row r="24" customHeight="1" spans="1:13">
      <c r="A24" s="24"/>
      <c r="B24" s="119"/>
      <c r="C24" s="24"/>
      <c r="D24" s="29"/>
      <c r="E24" s="410"/>
      <c r="F24" s="28"/>
      <c r="G24" s="410"/>
      <c r="H24" s="410"/>
      <c r="I24" s="28"/>
      <c r="J24" s="28"/>
      <c r="K24" s="28"/>
      <c r="L24" s="28"/>
      <c r="M24" s="29"/>
    </row>
    <row r="25" customHeight="1" spans="1:13">
      <c r="A25" s="24"/>
      <c r="B25" s="25"/>
      <c r="C25" s="24"/>
      <c r="D25" s="29"/>
      <c r="E25" s="410"/>
      <c r="F25" s="28"/>
      <c r="G25" s="410"/>
      <c r="H25" s="410"/>
      <c r="I25" s="28"/>
      <c r="J25" s="28"/>
      <c r="K25" s="28"/>
      <c r="L25" s="28" t="s">
        <v>199</v>
      </c>
      <c r="M25" s="29"/>
    </row>
    <row r="26" customHeight="1" spans="1:13">
      <c r="A26" s="24"/>
      <c r="B26" s="25"/>
      <c r="C26" s="24"/>
      <c r="D26" s="29"/>
      <c r="E26" s="410"/>
      <c r="F26" s="28"/>
      <c r="G26" s="410"/>
      <c r="H26" s="410"/>
      <c r="I26" s="28"/>
      <c r="J26" s="28"/>
      <c r="K26" s="28"/>
      <c r="L26" s="28" t="s">
        <v>199</v>
      </c>
      <c r="M26" s="29"/>
    </row>
    <row r="27" customHeight="1" spans="1:13">
      <c r="A27" s="24"/>
      <c r="B27" s="25"/>
      <c r="C27" s="24"/>
      <c r="D27" s="29"/>
      <c r="E27" s="410"/>
      <c r="F27" s="28"/>
      <c r="G27" s="410"/>
      <c r="H27" s="410"/>
      <c r="I27" s="28"/>
      <c r="J27" s="28"/>
      <c r="K27" s="28"/>
      <c r="L27" s="28"/>
      <c r="M27" s="29"/>
    </row>
    <row r="28" customHeight="1" spans="1:13">
      <c r="A28" s="30" t="s">
        <v>255</v>
      </c>
      <c r="B28" s="56"/>
      <c r="C28" s="24"/>
      <c r="D28" s="29"/>
      <c r="E28" s="58"/>
      <c r="F28" s="28"/>
      <c r="G28" s="28">
        <f>SUM(G7:G27)</f>
        <v>0</v>
      </c>
      <c r="H28" s="28">
        <f>SUM(H7:H27)</f>
        <v>0</v>
      </c>
      <c r="I28" s="28"/>
      <c r="J28" s="28">
        <f>SUM(J7:J27)</f>
        <v>0</v>
      </c>
      <c r="K28" s="28"/>
      <c r="L28" s="28" t="s">
        <v>199</v>
      </c>
      <c r="M28" s="29"/>
    </row>
    <row r="29" customHeight="1" spans="1:13">
      <c r="A29" s="32" t="str">
        <f>基础信息!A4</f>
        <v>被评估单位填表人：俞蕊</v>
      </c>
      <c r="B29" s="32"/>
      <c r="C29" s="32"/>
      <c r="D29" s="32"/>
      <c r="H29" s="57" t="str">
        <f>基础信息!A3</f>
        <v>评估人员：李美花、刘婧</v>
      </c>
      <c r="I29" s="57"/>
      <c r="J29" s="57"/>
      <c r="K29" s="57"/>
      <c r="L29" s="57"/>
      <c r="M29" s="57"/>
    </row>
    <row r="30" customHeight="1" spans="1:4">
      <c r="A30" s="35" t="str">
        <f>基础信息!A5</f>
        <v>填表日期：2021年8月27日</v>
      </c>
      <c r="B30" s="36"/>
      <c r="C30" s="36"/>
      <c r="D30" s="36"/>
    </row>
  </sheetData>
  <mergeCells count="15">
    <mergeCell ref="A1:M1"/>
    <mergeCell ref="A2:M2"/>
    <mergeCell ref="L3:M3"/>
    <mergeCell ref="E5:G5"/>
    <mergeCell ref="H5:J5"/>
    <mergeCell ref="A28:B28"/>
    <mergeCell ref="A29:D29"/>
    <mergeCell ref="H29:M29"/>
    <mergeCell ref="A5:A6"/>
    <mergeCell ref="B5:B6"/>
    <mergeCell ref="C5:C6"/>
    <mergeCell ref="D5:D6"/>
    <mergeCell ref="K5:K6"/>
    <mergeCell ref="L5:L6"/>
    <mergeCell ref="M5:M6"/>
  </mergeCells>
  <printOptions horizontalCentered="1"/>
  <pageMargins left="0.35" right="0.35" top="0.87" bottom="0.79" header="1.06" footer="0.51"/>
  <pageSetup paperSize="9" fitToHeight="0" orientation="landscape" verticalDpi="600"/>
  <headerFooter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view="pageBreakPreview" zoomScale="90" zoomScaleNormal="100" workbookViewId="0">
      <selection activeCell="P4" sqref="P4"/>
    </sheetView>
  </sheetViews>
  <sheetFormatPr defaultColWidth="9" defaultRowHeight="15.75" customHeight="1"/>
  <cols>
    <col min="1" max="1" width="4.5" style="13" customWidth="1"/>
    <col min="2" max="2" width="11" style="13" customWidth="1"/>
    <col min="3" max="3" width="8" style="13" customWidth="1"/>
    <col min="4" max="4" width="4.125" style="13" customWidth="1"/>
    <col min="5" max="5" width="8.375" style="13" customWidth="1"/>
    <col min="6" max="6" width="7.625" style="13" customWidth="1"/>
    <col min="7" max="7" width="9.5" style="13" customWidth="1"/>
    <col min="8" max="8" width="8.25" style="416" customWidth="1"/>
    <col min="9" max="9" width="7.875" style="13" customWidth="1"/>
    <col min="10" max="10" width="7.75" style="13" customWidth="1"/>
    <col min="11" max="11" width="8.625" style="13" customWidth="1"/>
    <col min="12" max="12" width="6.75" style="13" customWidth="1"/>
    <col min="13" max="13" width="7.375" style="13" customWidth="1"/>
    <col min="14" max="14" width="6.5" style="13" customWidth="1"/>
    <col min="15" max="15" width="7.25" style="13" customWidth="1"/>
    <col min="16" max="16" width="6.625" style="13" customWidth="1"/>
    <col min="17" max="16384" width="9" style="13"/>
  </cols>
  <sheetData>
    <row r="1" s="11" customFormat="1" ht="30" customHeight="1" spans="1:16">
      <c r="A1" s="14" t="s">
        <v>1158</v>
      </c>
      <c r="B1" s="15"/>
      <c r="C1" s="15"/>
      <c r="D1" s="15"/>
      <c r="E1" s="15"/>
      <c r="F1" s="15"/>
      <c r="G1" s="15"/>
      <c r="H1" s="15"/>
      <c r="I1" s="15"/>
      <c r="J1" s="15"/>
      <c r="K1" s="15"/>
      <c r="L1" s="15"/>
      <c r="M1" s="15"/>
      <c r="N1" s="15"/>
      <c r="O1" s="15"/>
      <c r="P1" s="15"/>
    </row>
    <row r="2" ht="14.1" customHeight="1" spans="1:16">
      <c r="A2" s="16" t="str">
        <f>基础信息!A1</f>
        <v>评估基准日：2021年6月30日</v>
      </c>
      <c r="B2" s="17"/>
      <c r="C2" s="17"/>
      <c r="D2" s="17"/>
      <c r="E2" s="17"/>
      <c r="F2" s="17"/>
      <c r="G2" s="17"/>
      <c r="H2" s="18"/>
      <c r="I2" s="18"/>
      <c r="J2" s="18"/>
      <c r="K2" s="18"/>
      <c r="L2" s="18"/>
      <c r="M2" s="18"/>
      <c r="N2" s="18"/>
      <c r="O2" s="18"/>
      <c r="P2" s="18"/>
    </row>
    <row r="3" ht="14.1" customHeight="1" spans="1:16">
      <c r="A3" s="17"/>
      <c r="B3" s="17"/>
      <c r="C3" s="17"/>
      <c r="D3" s="17"/>
      <c r="E3" s="17"/>
      <c r="F3" s="17"/>
      <c r="G3" s="17"/>
      <c r="H3" s="18"/>
      <c r="I3" s="18"/>
      <c r="J3" s="18"/>
      <c r="K3" s="18"/>
      <c r="L3" s="18"/>
      <c r="M3" s="18"/>
      <c r="N3" s="18"/>
      <c r="O3" s="18"/>
      <c r="P3" s="41" t="s">
        <v>1159</v>
      </c>
    </row>
    <row r="4" customHeight="1" spans="1:16">
      <c r="A4" s="45" t="str">
        <f>基础信息!A2</f>
        <v>被评估单位：江苏省糖烟酒总公司</v>
      </c>
      <c r="P4" s="21" t="s">
        <v>119</v>
      </c>
    </row>
    <row r="5" s="12" customFormat="1" customHeight="1" spans="1:16">
      <c r="A5" s="22" t="s">
        <v>120</v>
      </c>
      <c r="B5" s="22" t="s">
        <v>1160</v>
      </c>
      <c r="C5" s="228" t="s">
        <v>1161</v>
      </c>
      <c r="D5" s="222" t="s">
        <v>1143</v>
      </c>
      <c r="E5" s="22" t="s">
        <v>86</v>
      </c>
      <c r="F5" s="22"/>
      <c r="G5" s="22"/>
      <c r="H5" s="22"/>
      <c r="I5" s="22" t="s">
        <v>87</v>
      </c>
      <c r="J5" s="22"/>
      <c r="K5" s="22"/>
      <c r="L5" s="22"/>
      <c r="M5" s="22"/>
      <c r="N5" s="228" t="s">
        <v>88</v>
      </c>
      <c r="O5" s="22" t="s">
        <v>218</v>
      </c>
      <c r="P5" s="22" t="s">
        <v>182</v>
      </c>
    </row>
    <row r="6" s="12" customFormat="1" customHeight="1" spans="1:16">
      <c r="A6" s="24"/>
      <c r="B6" s="24"/>
      <c r="C6" s="229"/>
      <c r="D6" s="306"/>
      <c r="E6" s="22" t="s">
        <v>1144</v>
      </c>
      <c r="F6" s="22" t="s">
        <v>1162</v>
      </c>
      <c r="G6" s="22" t="s">
        <v>1163</v>
      </c>
      <c r="H6" s="22" t="s">
        <v>1146</v>
      </c>
      <c r="I6" s="422" t="s">
        <v>1147</v>
      </c>
      <c r="J6" s="22" t="s">
        <v>1162</v>
      </c>
      <c r="K6" s="22" t="s">
        <v>1163</v>
      </c>
      <c r="L6" s="22" t="s">
        <v>1164</v>
      </c>
      <c r="M6" s="22" t="s">
        <v>1146</v>
      </c>
      <c r="N6" s="229"/>
      <c r="O6" s="24"/>
      <c r="P6" s="24"/>
    </row>
    <row r="7" s="414" customFormat="1" customHeight="1" spans="1:16">
      <c r="A7" s="62"/>
      <c r="B7" s="324"/>
      <c r="C7" s="417"/>
      <c r="D7" s="409"/>
      <c r="E7" s="410"/>
      <c r="F7" s="410"/>
      <c r="G7" s="418"/>
      <c r="H7" s="410"/>
      <c r="I7" s="410"/>
      <c r="J7" s="410"/>
      <c r="K7" s="28"/>
      <c r="L7" s="28"/>
      <c r="M7" s="28"/>
      <c r="N7" s="28"/>
      <c r="O7" s="28" t="s">
        <v>199</v>
      </c>
      <c r="P7" s="29"/>
    </row>
    <row r="8" customHeight="1" spans="1:16">
      <c r="A8" s="24"/>
      <c r="B8" s="119"/>
      <c r="C8" s="119"/>
      <c r="D8" s="29"/>
      <c r="E8" s="410"/>
      <c r="F8" s="410"/>
      <c r="G8" s="418"/>
      <c r="H8" s="410"/>
      <c r="I8" s="410"/>
      <c r="J8" s="410"/>
      <c r="K8" s="28"/>
      <c r="L8" s="28"/>
      <c r="M8" s="28"/>
      <c r="N8" s="28"/>
      <c r="O8" s="28" t="s">
        <v>199</v>
      </c>
      <c r="P8" s="29"/>
    </row>
    <row r="9" customHeight="1" spans="1:16">
      <c r="A9" s="24"/>
      <c r="B9" s="25"/>
      <c r="C9" s="25"/>
      <c r="D9" s="29"/>
      <c r="E9" s="410"/>
      <c r="F9" s="410"/>
      <c r="G9" s="418"/>
      <c r="H9" s="410"/>
      <c r="I9" s="410"/>
      <c r="J9" s="410"/>
      <c r="K9" s="28"/>
      <c r="L9" s="28"/>
      <c r="M9" s="28"/>
      <c r="N9" s="28"/>
      <c r="O9" s="28" t="s">
        <v>199</v>
      </c>
      <c r="P9" s="29"/>
    </row>
    <row r="10" customHeight="1" spans="1:16">
      <c r="A10" s="24"/>
      <c r="B10" s="25"/>
      <c r="C10" s="25"/>
      <c r="D10" s="29"/>
      <c r="E10" s="410"/>
      <c r="F10" s="410"/>
      <c r="G10" s="418"/>
      <c r="H10" s="410"/>
      <c r="I10" s="410"/>
      <c r="J10" s="410"/>
      <c r="K10" s="28"/>
      <c r="L10" s="28"/>
      <c r="M10" s="28"/>
      <c r="N10" s="28"/>
      <c r="O10" s="28"/>
      <c r="P10" s="29"/>
    </row>
    <row r="11" customHeight="1" spans="1:16">
      <c r="A11" s="24"/>
      <c r="B11" s="25"/>
      <c r="C11" s="25"/>
      <c r="D11" s="29"/>
      <c r="E11" s="410"/>
      <c r="F11" s="410"/>
      <c r="G11" s="418"/>
      <c r="H11" s="410"/>
      <c r="I11" s="410"/>
      <c r="J11" s="410"/>
      <c r="K11" s="28"/>
      <c r="L11" s="28"/>
      <c r="M11" s="28"/>
      <c r="N11" s="28"/>
      <c r="O11" s="28"/>
      <c r="P11" s="29"/>
    </row>
    <row r="12" customHeight="1" spans="1:16">
      <c r="A12" s="24"/>
      <c r="B12" s="25"/>
      <c r="C12" s="25"/>
      <c r="D12" s="29"/>
      <c r="E12" s="410"/>
      <c r="F12" s="410"/>
      <c r="G12" s="418"/>
      <c r="H12" s="410"/>
      <c r="I12" s="410"/>
      <c r="J12" s="410"/>
      <c r="K12" s="28"/>
      <c r="L12" s="28"/>
      <c r="M12" s="28"/>
      <c r="N12" s="28"/>
      <c r="O12" s="28"/>
      <c r="P12" s="29"/>
    </row>
    <row r="13" customHeight="1" spans="1:16">
      <c r="A13" s="24"/>
      <c r="B13" s="25"/>
      <c r="C13" s="25"/>
      <c r="D13" s="29"/>
      <c r="E13" s="410"/>
      <c r="F13" s="410"/>
      <c r="G13" s="418"/>
      <c r="H13" s="410"/>
      <c r="I13" s="410"/>
      <c r="J13" s="410"/>
      <c r="K13" s="28"/>
      <c r="L13" s="28"/>
      <c r="M13" s="28"/>
      <c r="N13" s="28"/>
      <c r="O13" s="28"/>
      <c r="P13" s="29"/>
    </row>
    <row r="14" customHeight="1" spans="1:16">
      <c r="A14" s="24"/>
      <c r="B14" s="25"/>
      <c r="C14" s="25"/>
      <c r="D14" s="29"/>
      <c r="E14" s="410"/>
      <c r="F14" s="410"/>
      <c r="G14" s="418"/>
      <c r="H14" s="410"/>
      <c r="I14" s="410"/>
      <c r="J14" s="410"/>
      <c r="K14" s="28"/>
      <c r="L14" s="28"/>
      <c r="M14" s="28"/>
      <c r="N14" s="28"/>
      <c r="O14" s="28"/>
      <c r="P14" s="29"/>
    </row>
    <row r="15" customHeight="1" spans="1:16">
      <c r="A15" s="24"/>
      <c r="B15" s="25"/>
      <c r="C15" s="25"/>
      <c r="D15" s="29"/>
      <c r="E15" s="410"/>
      <c r="F15" s="410"/>
      <c r="G15" s="418"/>
      <c r="H15" s="410"/>
      <c r="I15" s="410"/>
      <c r="J15" s="410"/>
      <c r="K15" s="28"/>
      <c r="L15" s="28"/>
      <c r="M15" s="28"/>
      <c r="N15" s="28"/>
      <c r="O15" s="28" t="s">
        <v>199</v>
      </c>
      <c r="P15" s="29"/>
    </row>
    <row r="16" customHeight="1" spans="1:16">
      <c r="A16" s="24"/>
      <c r="B16" s="25"/>
      <c r="C16" s="25"/>
      <c r="D16" s="29"/>
      <c r="E16" s="410"/>
      <c r="F16" s="410"/>
      <c r="G16" s="418"/>
      <c r="H16" s="410"/>
      <c r="I16" s="410"/>
      <c r="J16" s="410"/>
      <c r="K16" s="28"/>
      <c r="L16" s="28"/>
      <c r="M16" s="28"/>
      <c r="N16" s="28"/>
      <c r="O16" s="28" t="s">
        <v>199</v>
      </c>
      <c r="P16" s="29"/>
    </row>
    <row r="17" customHeight="1" spans="1:16">
      <c r="A17" s="24"/>
      <c r="B17" s="25"/>
      <c r="C17" s="25"/>
      <c r="D17" s="29"/>
      <c r="E17" s="410"/>
      <c r="F17" s="410"/>
      <c r="G17" s="418"/>
      <c r="H17" s="410"/>
      <c r="I17" s="410"/>
      <c r="J17" s="410"/>
      <c r="K17" s="28"/>
      <c r="L17" s="28"/>
      <c r="M17" s="28"/>
      <c r="N17" s="28"/>
      <c r="O17" s="28" t="s">
        <v>199</v>
      </c>
      <c r="P17" s="29"/>
    </row>
    <row r="18" customHeight="1" spans="1:16">
      <c r="A18" s="24"/>
      <c r="B18" s="25"/>
      <c r="C18" s="25"/>
      <c r="D18" s="29"/>
      <c r="E18" s="410"/>
      <c r="F18" s="410"/>
      <c r="G18" s="418"/>
      <c r="H18" s="410"/>
      <c r="I18" s="410"/>
      <c r="J18" s="410"/>
      <c r="K18" s="28"/>
      <c r="L18" s="28"/>
      <c r="M18" s="28"/>
      <c r="N18" s="28"/>
      <c r="O18" s="28" t="s">
        <v>199</v>
      </c>
      <c r="P18" s="29"/>
    </row>
    <row r="19" customHeight="1" spans="1:16">
      <c r="A19" s="24"/>
      <c r="B19" s="119"/>
      <c r="C19" s="119"/>
      <c r="D19" s="29"/>
      <c r="E19" s="410"/>
      <c r="F19" s="410"/>
      <c r="G19" s="418"/>
      <c r="H19" s="410"/>
      <c r="I19" s="410"/>
      <c r="J19" s="410"/>
      <c r="K19" s="28"/>
      <c r="L19" s="28"/>
      <c r="M19" s="28"/>
      <c r="N19" s="28"/>
      <c r="O19" s="28" t="s">
        <v>199</v>
      </c>
      <c r="P19" s="29"/>
    </row>
    <row r="20" customHeight="1" spans="1:16">
      <c r="A20" s="24"/>
      <c r="B20" s="25"/>
      <c r="C20" s="25"/>
      <c r="D20" s="29"/>
      <c r="E20" s="410"/>
      <c r="F20" s="410"/>
      <c r="G20" s="418"/>
      <c r="H20" s="410"/>
      <c r="I20" s="410"/>
      <c r="J20" s="410"/>
      <c r="K20" s="28"/>
      <c r="L20" s="28"/>
      <c r="M20" s="28"/>
      <c r="N20" s="28"/>
      <c r="O20" s="28" t="s">
        <v>199</v>
      </c>
      <c r="P20" s="29"/>
    </row>
    <row r="21" customHeight="1" spans="1:16">
      <c r="A21" s="24"/>
      <c r="B21" s="25"/>
      <c r="C21" s="25"/>
      <c r="D21" s="29"/>
      <c r="E21" s="410"/>
      <c r="F21" s="410"/>
      <c r="G21" s="418"/>
      <c r="H21" s="410"/>
      <c r="I21" s="410"/>
      <c r="J21" s="410"/>
      <c r="K21" s="28"/>
      <c r="L21" s="28"/>
      <c r="M21" s="28"/>
      <c r="N21" s="28"/>
      <c r="O21" s="28"/>
      <c r="P21" s="29"/>
    </row>
    <row r="22" s="55" customFormat="1" customHeight="1" spans="1:16">
      <c r="A22" s="116" t="s">
        <v>898</v>
      </c>
      <c r="B22" s="116"/>
      <c r="C22" s="116"/>
      <c r="D22" s="54"/>
      <c r="E22" s="415"/>
      <c r="F22" s="415"/>
      <c r="G22" s="415"/>
      <c r="H22" s="124">
        <f>SUM(H7:H21)</f>
        <v>0</v>
      </c>
      <c r="I22" s="415"/>
      <c r="J22" s="415"/>
      <c r="K22" s="415"/>
      <c r="L22" s="124"/>
      <c r="M22" s="124">
        <f>SUM(M7:M21)</f>
        <v>0</v>
      </c>
      <c r="N22" s="124"/>
      <c r="O22" s="124" t="s">
        <v>199</v>
      </c>
      <c r="P22" s="54"/>
    </row>
    <row r="23" s="46" customFormat="1" customHeight="1" spans="1:16">
      <c r="A23" s="339" t="str">
        <f>基础信息!A4</f>
        <v>被评估单位填表人：俞蕊</v>
      </c>
      <c r="B23" s="339"/>
      <c r="C23" s="339"/>
      <c r="D23" s="339"/>
      <c r="E23" s="339"/>
      <c r="F23" s="419"/>
      <c r="H23" s="420"/>
      <c r="J23" s="57" t="str">
        <f>基础信息!A3</f>
        <v>评估人员：李美花、刘婧</v>
      </c>
      <c r="K23" s="57"/>
      <c r="L23" s="57"/>
      <c r="M23" s="57"/>
      <c r="N23" s="57"/>
      <c r="O23" s="57"/>
      <c r="P23" s="57"/>
    </row>
    <row r="24" s="46" customFormat="1" customHeight="1" spans="1:8">
      <c r="A24" s="421" t="str">
        <f>基础信息!A5</f>
        <v>填表日期：2021年8月27日</v>
      </c>
      <c r="E24" s="419"/>
      <c r="F24" s="419"/>
      <c r="G24" s="419"/>
      <c r="H24" s="419"/>
    </row>
  </sheetData>
  <mergeCells count="14">
    <mergeCell ref="A1:P1"/>
    <mergeCell ref="A2:P2"/>
    <mergeCell ref="E5:H5"/>
    <mergeCell ref="I5:M5"/>
    <mergeCell ref="A22:B22"/>
    <mergeCell ref="A23:E23"/>
    <mergeCell ref="J23:P23"/>
    <mergeCell ref="A5:A6"/>
    <mergeCell ref="B5:B6"/>
    <mergeCell ref="C5:C6"/>
    <mergeCell ref="D5:D6"/>
    <mergeCell ref="N5:N6"/>
    <mergeCell ref="O5:O6"/>
    <mergeCell ref="P5:P6"/>
  </mergeCells>
  <printOptions horizontalCentered="1"/>
  <pageMargins left="1" right="1" top="0.87" bottom="0.87" header="1.06" footer="0.51"/>
  <pageSetup paperSize="9" scale="96" fitToHeight="0" orientation="landscape" verticalDpi="600"/>
  <headerFooter scaleWithDoc="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0"/>
  <sheetViews>
    <sheetView view="pageBreakPreview" zoomScale="90" zoomScaleNormal="100" topLeftCell="A2" workbookViewId="0">
      <selection activeCell="L4" sqref="L4"/>
    </sheetView>
  </sheetViews>
  <sheetFormatPr defaultColWidth="9" defaultRowHeight="15.75" customHeight="1"/>
  <cols>
    <col min="1" max="1" width="5.75" style="13" customWidth="1"/>
    <col min="2" max="2" width="16.25" style="13" customWidth="1"/>
    <col min="3" max="3" width="4.375" style="13" customWidth="1"/>
    <col min="4" max="4" width="12.125" style="13" customWidth="1" outlineLevel="1"/>
    <col min="5" max="5" width="7.5" style="195" customWidth="1"/>
    <col min="6" max="6" width="13.375" style="195" customWidth="1"/>
    <col min="7" max="8" width="8.625" style="195" customWidth="1"/>
    <col min="9" max="9" width="13.75" style="195" customWidth="1"/>
    <col min="10" max="10" width="9.125" style="195" customWidth="1"/>
    <col min="11" max="11" width="8.75" style="195" customWidth="1"/>
    <col min="12" max="12" width="9.5" style="13" customWidth="1"/>
    <col min="13" max="16384" width="9" style="13"/>
  </cols>
  <sheetData>
    <row r="1" s="11" customFormat="1" ht="30" customHeight="1" spans="1:12">
      <c r="A1" s="14" t="s">
        <v>1165</v>
      </c>
      <c r="B1" s="15"/>
      <c r="C1" s="15"/>
      <c r="D1" s="15"/>
      <c r="E1" s="15"/>
      <c r="F1" s="15"/>
      <c r="G1" s="15"/>
      <c r="H1" s="15"/>
      <c r="I1" s="15"/>
      <c r="J1" s="15"/>
      <c r="K1" s="15"/>
      <c r="L1" s="15"/>
    </row>
    <row r="2" ht="14.1" customHeight="1" spans="1:12">
      <c r="A2" s="16" t="str">
        <f>基础信息!A1</f>
        <v>评估基准日：2021年6月30日</v>
      </c>
      <c r="B2" s="17"/>
      <c r="C2" s="17"/>
      <c r="D2" s="17"/>
      <c r="E2" s="17"/>
      <c r="F2" s="17"/>
      <c r="G2" s="18"/>
      <c r="H2" s="18"/>
      <c r="I2" s="18"/>
      <c r="J2" s="18"/>
      <c r="K2" s="18"/>
      <c r="L2" s="18"/>
    </row>
    <row r="3" ht="14.1" customHeight="1" spans="1:12">
      <c r="A3" s="17"/>
      <c r="B3" s="17"/>
      <c r="C3" s="17"/>
      <c r="D3" s="17"/>
      <c r="E3" s="17"/>
      <c r="F3" s="17"/>
      <c r="G3" s="18"/>
      <c r="H3" s="18"/>
      <c r="I3" s="18"/>
      <c r="J3" s="18"/>
      <c r="K3" s="18"/>
      <c r="L3" s="41" t="s">
        <v>1166</v>
      </c>
    </row>
    <row r="4" customHeight="1" spans="1:12">
      <c r="A4" s="45" t="str">
        <f>基础信息!A2</f>
        <v>被评估单位：江苏省糖烟酒总公司</v>
      </c>
      <c r="L4" s="21" t="s">
        <v>119</v>
      </c>
    </row>
    <row r="5" s="12" customFormat="1" customHeight="1" spans="1:12">
      <c r="A5" s="22" t="s">
        <v>120</v>
      </c>
      <c r="B5" s="22" t="s">
        <v>1142</v>
      </c>
      <c r="C5" s="222" t="s">
        <v>1143</v>
      </c>
      <c r="D5" s="30" t="s">
        <v>86</v>
      </c>
      <c r="E5" s="213"/>
      <c r="F5" s="56"/>
      <c r="G5" s="22" t="s">
        <v>87</v>
      </c>
      <c r="H5" s="22"/>
      <c r="I5" s="24"/>
      <c r="J5" s="228" t="s">
        <v>88</v>
      </c>
      <c r="K5" s="22" t="s">
        <v>218</v>
      </c>
      <c r="L5" s="22" t="s">
        <v>182</v>
      </c>
    </row>
    <row r="6" s="12" customFormat="1" customHeight="1" spans="1:12">
      <c r="A6" s="24"/>
      <c r="B6" s="24"/>
      <c r="C6" s="306"/>
      <c r="D6" s="22" t="s">
        <v>1144</v>
      </c>
      <c r="E6" s="22" t="s">
        <v>1145</v>
      </c>
      <c r="F6" s="22" t="s">
        <v>1146</v>
      </c>
      <c r="G6" s="22" t="s">
        <v>1147</v>
      </c>
      <c r="H6" s="22" t="s">
        <v>1148</v>
      </c>
      <c r="I6" s="22" t="s">
        <v>1146</v>
      </c>
      <c r="J6" s="233"/>
      <c r="K6" s="24"/>
      <c r="L6" s="24"/>
    </row>
    <row r="7" s="414" customFormat="1" customHeight="1" spans="1:12">
      <c r="A7" s="62"/>
      <c r="B7" s="324"/>
      <c r="C7" s="409"/>
      <c r="D7" s="58"/>
      <c r="E7" s="410" t="s">
        <v>199</v>
      </c>
      <c r="F7" s="410"/>
      <c r="G7" s="410"/>
      <c r="I7" s="410"/>
      <c r="J7" s="410"/>
      <c r="K7" s="28" t="s">
        <v>199</v>
      </c>
      <c r="L7" s="29"/>
    </row>
    <row r="8" customHeight="1" spans="1:12">
      <c r="A8" s="24"/>
      <c r="B8" s="119"/>
      <c r="C8" s="29"/>
      <c r="D8" s="58"/>
      <c r="E8" s="410" t="s">
        <v>199</v>
      </c>
      <c r="F8" s="410"/>
      <c r="G8" s="410"/>
      <c r="H8" s="410"/>
      <c r="I8" s="410"/>
      <c r="J8" s="410"/>
      <c r="K8" s="28" t="s">
        <v>199</v>
      </c>
      <c r="L8" s="29"/>
    </row>
    <row r="9" customHeight="1" spans="1:12">
      <c r="A9" s="24"/>
      <c r="B9" s="25"/>
      <c r="C9" s="29"/>
      <c r="D9" s="58"/>
      <c r="E9" s="410" t="s">
        <v>199</v>
      </c>
      <c r="F9" s="410"/>
      <c r="G9" s="410"/>
      <c r="H9" s="410"/>
      <c r="I9" s="410"/>
      <c r="J9" s="410"/>
      <c r="K9" s="28" t="s">
        <v>199</v>
      </c>
      <c r="L9" s="29"/>
    </row>
    <row r="10" customHeight="1" spans="1:12">
      <c r="A10" s="24"/>
      <c r="B10" s="25"/>
      <c r="C10" s="29"/>
      <c r="D10" s="58"/>
      <c r="E10" s="410" t="s">
        <v>199</v>
      </c>
      <c r="F10" s="410"/>
      <c r="G10" s="410"/>
      <c r="H10" s="410"/>
      <c r="I10" s="410"/>
      <c r="J10" s="410"/>
      <c r="K10" s="28" t="s">
        <v>199</v>
      </c>
      <c r="L10" s="29"/>
    </row>
    <row r="11" customHeight="1" spans="1:12">
      <c r="A11" s="24"/>
      <c r="B11" s="25"/>
      <c r="C11" s="29"/>
      <c r="D11" s="58"/>
      <c r="E11" s="410" t="s">
        <v>199</v>
      </c>
      <c r="F11" s="410"/>
      <c r="G11" s="410"/>
      <c r="H11" s="410"/>
      <c r="I11" s="410"/>
      <c r="J11" s="410"/>
      <c r="K11" s="28" t="s">
        <v>199</v>
      </c>
      <c r="L11" s="29"/>
    </row>
    <row r="12" customHeight="1" spans="1:12">
      <c r="A12" s="24"/>
      <c r="B12" s="25"/>
      <c r="C12" s="29"/>
      <c r="D12" s="58"/>
      <c r="E12" s="410" t="s">
        <v>199</v>
      </c>
      <c r="F12" s="410"/>
      <c r="G12" s="410"/>
      <c r="H12" s="410"/>
      <c r="I12" s="410"/>
      <c r="J12" s="410"/>
      <c r="K12" s="28" t="s">
        <v>199</v>
      </c>
      <c r="L12" s="29"/>
    </row>
    <row r="13" customHeight="1" spans="1:12">
      <c r="A13" s="24"/>
      <c r="B13" s="25"/>
      <c r="C13" s="29"/>
      <c r="D13" s="58"/>
      <c r="E13" s="410" t="s">
        <v>199</v>
      </c>
      <c r="F13" s="410"/>
      <c r="G13" s="410"/>
      <c r="H13" s="410"/>
      <c r="I13" s="410"/>
      <c r="J13" s="410"/>
      <c r="K13" s="28" t="s">
        <v>199</v>
      </c>
      <c r="L13" s="29"/>
    </row>
    <row r="14" customHeight="1" spans="1:12">
      <c r="A14" s="24"/>
      <c r="B14" s="119"/>
      <c r="C14" s="29"/>
      <c r="D14" s="58"/>
      <c r="E14" s="410" t="s">
        <v>199</v>
      </c>
      <c r="F14" s="410"/>
      <c r="G14" s="410"/>
      <c r="H14" s="410"/>
      <c r="I14" s="410"/>
      <c r="J14" s="410"/>
      <c r="K14" s="28" t="s">
        <v>199</v>
      </c>
      <c r="L14" s="29"/>
    </row>
    <row r="15" customHeight="1" spans="1:12">
      <c r="A15" s="24"/>
      <c r="B15" s="119"/>
      <c r="C15" s="29"/>
      <c r="D15" s="58"/>
      <c r="E15" s="410" t="s">
        <v>199</v>
      </c>
      <c r="F15" s="410"/>
      <c r="G15" s="410"/>
      <c r="H15" s="410"/>
      <c r="I15" s="410"/>
      <c r="J15" s="410"/>
      <c r="K15" s="28" t="s">
        <v>199</v>
      </c>
      <c r="L15" s="29"/>
    </row>
    <row r="16" customHeight="1" spans="1:12">
      <c r="A16" s="24"/>
      <c r="B16" s="25"/>
      <c r="C16" s="29"/>
      <c r="D16" s="58"/>
      <c r="E16" s="410" t="s">
        <v>199</v>
      </c>
      <c r="F16" s="410"/>
      <c r="G16" s="410"/>
      <c r="H16" s="410"/>
      <c r="I16" s="410"/>
      <c r="J16" s="410"/>
      <c r="K16" s="28" t="s">
        <v>199</v>
      </c>
      <c r="L16" s="29"/>
    </row>
    <row r="17" customHeight="1" spans="1:12">
      <c r="A17" s="24"/>
      <c r="B17" s="25"/>
      <c r="C17" s="29"/>
      <c r="D17" s="58"/>
      <c r="E17" s="410" t="s">
        <v>199</v>
      </c>
      <c r="F17" s="410"/>
      <c r="G17" s="410"/>
      <c r="H17" s="410"/>
      <c r="I17" s="410"/>
      <c r="J17" s="410"/>
      <c r="K17" s="28" t="s">
        <v>199</v>
      </c>
      <c r="L17" s="29"/>
    </row>
    <row r="18" customHeight="1" spans="1:12">
      <c r="A18" s="24"/>
      <c r="B18" s="25"/>
      <c r="C18" s="29"/>
      <c r="D18" s="58"/>
      <c r="E18" s="410" t="s">
        <v>199</v>
      </c>
      <c r="F18" s="410"/>
      <c r="G18" s="410"/>
      <c r="H18" s="410"/>
      <c r="I18" s="410"/>
      <c r="J18" s="410"/>
      <c r="K18" s="28" t="s">
        <v>199</v>
      </c>
      <c r="L18" s="29"/>
    </row>
    <row r="19" customHeight="1" spans="1:12">
      <c r="A19" s="24"/>
      <c r="B19" s="25"/>
      <c r="C19" s="29"/>
      <c r="D19" s="58"/>
      <c r="E19" s="410" t="s">
        <v>199</v>
      </c>
      <c r="F19" s="410"/>
      <c r="G19" s="410"/>
      <c r="H19" s="410"/>
      <c r="I19" s="410"/>
      <c r="J19" s="410"/>
      <c r="K19" s="28" t="s">
        <v>199</v>
      </c>
      <c r="L19" s="29"/>
    </row>
    <row r="20" customHeight="1" spans="1:12">
      <c r="A20" s="24"/>
      <c r="B20" s="25"/>
      <c r="C20" s="29"/>
      <c r="D20" s="58"/>
      <c r="E20" s="410" t="s">
        <v>199</v>
      </c>
      <c r="F20" s="410"/>
      <c r="G20" s="410"/>
      <c r="H20" s="410"/>
      <c r="I20" s="410"/>
      <c r="J20" s="410"/>
      <c r="K20" s="28" t="s">
        <v>199</v>
      </c>
      <c r="L20" s="29"/>
    </row>
    <row r="21" customHeight="1" spans="1:12">
      <c r="A21" s="24"/>
      <c r="B21" s="25"/>
      <c r="C21" s="29"/>
      <c r="D21" s="58"/>
      <c r="E21" s="410" t="s">
        <v>199</v>
      </c>
      <c r="F21" s="410"/>
      <c r="G21" s="410"/>
      <c r="H21" s="410"/>
      <c r="I21" s="410"/>
      <c r="J21" s="410"/>
      <c r="K21" s="28" t="s">
        <v>199</v>
      </c>
      <c r="L21" s="29"/>
    </row>
    <row r="22" customHeight="1" spans="1:12">
      <c r="A22" s="24"/>
      <c r="B22" s="119"/>
      <c r="C22" s="29"/>
      <c r="D22" s="58"/>
      <c r="E22" s="410" t="s">
        <v>199</v>
      </c>
      <c r="F22" s="410"/>
      <c r="G22" s="410"/>
      <c r="H22" s="410"/>
      <c r="I22" s="410"/>
      <c r="J22" s="410"/>
      <c r="K22" s="28" t="s">
        <v>199</v>
      </c>
      <c r="L22" s="29"/>
    </row>
    <row r="23" customHeight="1" spans="1:12">
      <c r="A23" s="24"/>
      <c r="B23" s="119"/>
      <c r="C23" s="29"/>
      <c r="D23" s="58"/>
      <c r="E23" s="410"/>
      <c r="F23" s="410"/>
      <c r="G23" s="410"/>
      <c r="H23" s="410"/>
      <c r="I23" s="410"/>
      <c r="J23" s="410"/>
      <c r="K23" s="28"/>
      <c r="L23" s="29"/>
    </row>
    <row r="24" customHeight="1" spans="1:12">
      <c r="A24" s="24"/>
      <c r="B24" s="119"/>
      <c r="C24" s="29"/>
      <c r="D24" s="58"/>
      <c r="E24" s="410" t="s">
        <v>199</v>
      </c>
      <c r="F24" s="410"/>
      <c r="G24" s="410"/>
      <c r="H24" s="410"/>
      <c r="I24" s="410"/>
      <c r="J24" s="410"/>
      <c r="K24" s="28" t="s">
        <v>199</v>
      </c>
      <c r="L24" s="29"/>
    </row>
    <row r="25" customHeight="1" spans="1:12">
      <c r="A25" s="24"/>
      <c r="B25" s="25"/>
      <c r="C25" s="29"/>
      <c r="D25" s="58"/>
      <c r="E25" s="410" t="s">
        <v>199</v>
      </c>
      <c r="F25" s="410"/>
      <c r="G25" s="410"/>
      <c r="H25" s="410"/>
      <c r="I25" s="410"/>
      <c r="J25" s="410"/>
      <c r="K25" s="28" t="s">
        <v>199</v>
      </c>
      <c r="L25" s="29"/>
    </row>
    <row r="26" customHeight="1" spans="1:12">
      <c r="A26" s="24"/>
      <c r="B26" s="25"/>
      <c r="C26" s="29"/>
      <c r="D26" s="58"/>
      <c r="E26" s="410" t="s">
        <v>199</v>
      </c>
      <c r="F26" s="410"/>
      <c r="G26" s="410"/>
      <c r="H26" s="410"/>
      <c r="I26" s="410"/>
      <c r="J26" s="410"/>
      <c r="K26" s="28" t="s">
        <v>199</v>
      </c>
      <c r="L26" s="29"/>
    </row>
    <row r="27" customHeight="1" spans="1:12">
      <c r="A27" s="24"/>
      <c r="B27" s="25"/>
      <c r="C27" s="29"/>
      <c r="D27" s="58"/>
      <c r="E27" s="410"/>
      <c r="F27" s="410"/>
      <c r="G27" s="410"/>
      <c r="H27" s="410"/>
      <c r="I27" s="410"/>
      <c r="J27" s="410"/>
      <c r="K27" s="28"/>
      <c r="L27" s="29"/>
    </row>
    <row r="28" s="55" customFormat="1" customHeight="1" spans="1:12">
      <c r="A28" s="121" t="s">
        <v>898</v>
      </c>
      <c r="B28" s="122"/>
      <c r="C28" s="54"/>
      <c r="D28" s="415"/>
      <c r="E28" s="124"/>
      <c r="F28" s="124">
        <f>SUM(F7:F27)</f>
        <v>0</v>
      </c>
      <c r="G28" s="124"/>
      <c r="H28" s="124"/>
      <c r="I28" s="124">
        <f>SUM(I7:I27)</f>
        <v>0</v>
      </c>
      <c r="J28" s="124"/>
      <c r="K28" s="124" t="s">
        <v>199</v>
      </c>
      <c r="L28" s="54"/>
    </row>
    <row r="29" customHeight="1" spans="1:12">
      <c r="A29" s="32" t="str">
        <f>基础信息!A4</f>
        <v>被评估单位填表人：俞蕊</v>
      </c>
      <c r="B29" s="32"/>
      <c r="C29" s="32"/>
      <c r="D29" s="32"/>
      <c r="E29" s="45"/>
      <c r="F29" s="45"/>
      <c r="G29" s="13"/>
      <c r="H29" s="57" t="str">
        <f>基础信息!A3</f>
        <v>评估人员：李美花、刘婧</v>
      </c>
      <c r="I29" s="57"/>
      <c r="J29" s="57"/>
      <c r="K29" s="57"/>
      <c r="L29" s="57"/>
    </row>
    <row r="30" customHeight="1" spans="1:11">
      <c r="A30" s="35" t="str">
        <f>基础信息!A5</f>
        <v>填表日期：2021年8月27日</v>
      </c>
      <c r="B30" s="36"/>
      <c r="C30" s="36"/>
      <c r="D30" s="36"/>
      <c r="E30" s="416"/>
      <c r="F30" s="416"/>
      <c r="G30" s="13"/>
      <c r="H30" s="13"/>
      <c r="I30" s="13"/>
      <c r="J30" s="13"/>
      <c r="K30" s="13"/>
    </row>
  </sheetData>
  <mergeCells count="13">
    <mergeCell ref="A1:L1"/>
    <mergeCell ref="A2:L2"/>
    <mergeCell ref="D5:F5"/>
    <mergeCell ref="G5:I5"/>
    <mergeCell ref="A28:B28"/>
    <mergeCell ref="A29:D29"/>
    <mergeCell ref="H29:L29"/>
    <mergeCell ref="A5:A6"/>
    <mergeCell ref="B5:B6"/>
    <mergeCell ref="C5:C6"/>
    <mergeCell ref="J5:J6"/>
    <mergeCell ref="K5:K6"/>
    <mergeCell ref="L5:L6"/>
  </mergeCells>
  <printOptions horizontalCentered="1"/>
  <pageMargins left="0.35" right="0.35" top="0.87" bottom="0.79" header="1.06" footer="0.51"/>
  <pageSetup paperSize="9" fitToHeight="0" orientation="landscape" verticalDpi="600"/>
  <headerFooter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R11" sqref="R11"/>
    </sheetView>
  </sheetViews>
  <sheetFormatPr defaultColWidth="9" defaultRowHeight="15.75" customHeight="1"/>
  <cols>
    <col min="1" max="1" width="4.75" style="13" customWidth="1"/>
    <col min="2" max="2" width="13.625" style="13" customWidth="1"/>
    <col min="3" max="3" width="11.25" style="13" customWidth="1"/>
    <col min="4" max="4" width="5.125" style="13" customWidth="1"/>
    <col min="5" max="5" width="10.25" style="195" customWidth="1"/>
    <col min="6" max="6" width="6.875" style="195" customWidth="1"/>
    <col min="7" max="7" width="13.125" style="195"/>
    <col min="8" max="9" width="8.5" style="195" customWidth="1"/>
    <col min="10" max="10" width="12.25" style="195" customWidth="1"/>
    <col min="11" max="11" width="8.375" style="195" customWidth="1"/>
    <col min="12" max="12" width="7.75" style="195" customWidth="1"/>
    <col min="13" max="13" width="8.125" style="13" customWidth="1"/>
    <col min="14" max="16384" width="9" style="13"/>
  </cols>
  <sheetData>
    <row r="1" s="11" customFormat="1" ht="30" customHeight="1" spans="1:13">
      <c r="A1" s="14" t="s">
        <v>1167</v>
      </c>
      <c r="B1" s="37"/>
      <c r="C1" s="37"/>
      <c r="D1" s="37"/>
      <c r="E1" s="37"/>
      <c r="F1" s="37"/>
      <c r="G1" s="37"/>
      <c r="H1" s="37"/>
      <c r="I1" s="37"/>
      <c r="J1" s="37"/>
      <c r="K1" s="37"/>
      <c r="L1" s="37"/>
      <c r="M1" s="37"/>
    </row>
    <row r="2" ht="14.1" customHeight="1" spans="1:13">
      <c r="A2" s="16" t="str">
        <f>基础信息!A1</f>
        <v>评估基准日：2021年6月30日</v>
      </c>
      <c r="B2" s="17"/>
      <c r="C2" s="17"/>
      <c r="D2" s="17"/>
      <c r="E2" s="17"/>
      <c r="F2" s="17"/>
      <c r="G2" s="18"/>
      <c r="H2" s="18"/>
      <c r="I2" s="18"/>
      <c r="J2" s="18"/>
      <c r="K2" s="18"/>
      <c r="L2" s="18"/>
      <c r="M2" s="18"/>
    </row>
    <row r="3" ht="14.1" customHeight="1" spans="1:13">
      <c r="A3" s="17"/>
      <c r="B3" s="17"/>
      <c r="C3" s="17"/>
      <c r="D3" s="17"/>
      <c r="E3" s="17"/>
      <c r="F3" s="17"/>
      <c r="G3" s="18"/>
      <c r="H3" s="18"/>
      <c r="I3" s="18"/>
      <c r="J3" s="18"/>
      <c r="K3" s="18"/>
      <c r="L3" s="41" t="s">
        <v>1168</v>
      </c>
      <c r="M3" s="19"/>
    </row>
    <row r="4" customHeight="1" spans="1:13">
      <c r="A4" s="45" t="str">
        <f>基础信息!A2</f>
        <v>被评估单位：江苏省糖烟酒总公司</v>
      </c>
      <c r="M4" s="21" t="s">
        <v>119</v>
      </c>
    </row>
    <row r="5" s="12" customFormat="1" customHeight="1" spans="1:13">
      <c r="A5" s="22" t="s">
        <v>120</v>
      </c>
      <c r="B5" s="22" t="s">
        <v>1169</v>
      </c>
      <c r="C5" s="22" t="s">
        <v>1170</v>
      </c>
      <c r="D5" s="222" t="s">
        <v>1143</v>
      </c>
      <c r="E5" s="22" t="s">
        <v>86</v>
      </c>
      <c r="F5" s="22"/>
      <c r="G5" s="22"/>
      <c r="H5" s="257" t="s">
        <v>87</v>
      </c>
      <c r="I5" s="257"/>
      <c r="J5" s="411"/>
      <c r="K5" s="412" t="s">
        <v>88</v>
      </c>
      <c r="L5" s="257" t="s">
        <v>218</v>
      </c>
      <c r="M5" s="22" t="s">
        <v>182</v>
      </c>
    </row>
    <row r="6" s="12" customFormat="1" customHeight="1" spans="1:13">
      <c r="A6" s="24"/>
      <c r="B6" s="24"/>
      <c r="C6" s="24"/>
      <c r="D6" s="306"/>
      <c r="E6" s="22" t="s">
        <v>1144</v>
      </c>
      <c r="F6" s="22" t="s">
        <v>1145</v>
      </c>
      <c r="G6" s="22" t="s">
        <v>1146</v>
      </c>
      <c r="H6" s="257" t="s">
        <v>1147</v>
      </c>
      <c r="I6" s="257" t="s">
        <v>1148</v>
      </c>
      <c r="J6" s="257" t="s">
        <v>1146</v>
      </c>
      <c r="K6" s="413"/>
      <c r="L6" s="411"/>
      <c r="M6" s="24"/>
    </row>
    <row r="7" customHeight="1" spans="1:13">
      <c r="A7" s="62"/>
      <c r="B7" s="324"/>
      <c r="C7" s="24"/>
      <c r="D7" s="409"/>
      <c r="E7" s="410"/>
      <c r="F7" s="410"/>
      <c r="G7" s="410"/>
      <c r="I7" s="28"/>
      <c r="J7" s="28"/>
      <c r="K7" s="28"/>
      <c r="L7" s="28" t="s">
        <v>199</v>
      </c>
      <c r="M7" s="29"/>
    </row>
    <row r="8" customHeight="1" spans="1:13">
      <c r="A8" s="24"/>
      <c r="B8" s="119"/>
      <c r="C8" s="24"/>
      <c r="D8" s="29"/>
      <c r="E8" s="410"/>
      <c r="F8" s="410"/>
      <c r="G8" s="410"/>
      <c r="H8" s="28"/>
      <c r="I8" s="28"/>
      <c r="J8" s="28"/>
      <c r="K8" s="28"/>
      <c r="L8" s="28" t="s">
        <v>199</v>
      </c>
      <c r="M8" s="29"/>
    </row>
    <row r="9" customHeight="1" spans="1:13">
      <c r="A9" s="24"/>
      <c r="B9" s="25"/>
      <c r="C9" s="24"/>
      <c r="D9" s="29"/>
      <c r="E9" s="410"/>
      <c r="F9" s="410"/>
      <c r="G9" s="410"/>
      <c r="H9" s="28"/>
      <c r="I9" s="28"/>
      <c r="J9" s="28"/>
      <c r="K9" s="28"/>
      <c r="L9" s="28" t="s">
        <v>199</v>
      </c>
      <c r="M9" s="29"/>
    </row>
    <row r="10" customHeight="1" spans="1:13">
      <c r="A10" s="24"/>
      <c r="B10" s="25"/>
      <c r="C10" s="24"/>
      <c r="D10" s="29"/>
      <c r="E10" s="410"/>
      <c r="F10" s="410"/>
      <c r="G10" s="410"/>
      <c r="H10" s="28"/>
      <c r="I10" s="28"/>
      <c r="J10" s="28"/>
      <c r="K10" s="28"/>
      <c r="L10" s="28" t="s">
        <v>199</v>
      </c>
      <c r="M10" s="29"/>
    </row>
    <row r="11" customHeight="1" spans="1:13">
      <c r="A11" s="24"/>
      <c r="B11" s="25"/>
      <c r="C11" s="24"/>
      <c r="D11" s="29"/>
      <c r="E11" s="410"/>
      <c r="F11" s="410"/>
      <c r="G11" s="410"/>
      <c r="H11" s="28"/>
      <c r="I11" s="28"/>
      <c r="J11" s="28"/>
      <c r="K11" s="28"/>
      <c r="L11" s="28" t="s">
        <v>199</v>
      </c>
      <c r="M11" s="29"/>
    </row>
    <row r="12" customHeight="1" spans="1:13">
      <c r="A12" s="24"/>
      <c r="B12" s="25"/>
      <c r="C12" s="24"/>
      <c r="D12" s="29"/>
      <c r="E12" s="410"/>
      <c r="F12" s="410"/>
      <c r="G12" s="410"/>
      <c r="H12" s="28"/>
      <c r="I12" s="28"/>
      <c r="J12" s="28"/>
      <c r="K12" s="28"/>
      <c r="L12" s="28" t="s">
        <v>199</v>
      </c>
      <c r="M12" s="29"/>
    </row>
    <row r="13" customHeight="1" spans="1:13">
      <c r="A13" s="24"/>
      <c r="B13" s="25"/>
      <c r="C13" s="24"/>
      <c r="D13" s="29"/>
      <c r="E13" s="410"/>
      <c r="F13" s="410"/>
      <c r="G13" s="410"/>
      <c r="H13" s="28"/>
      <c r="I13" s="28"/>
      <c r="J13" s="28"/>
      <c r="K13" s="28"/>
      <c r="L13" s="28" t="s">
        <v>199</v>
      </c>
      <c r="M13" s="29"/>
    </row>
    <row r="14" customHeight="1" spans="1:13">
      <c r="A14" s="24"/>
      <c r="B14" s="119"/>
      <c r="C14" s="24"/>
      <c r="D14" s="29"/>
      <c r="E14" s="410"/>
      <c r="F14" s="410"/>
      <c r="G14" s="410"/>
      <c r="H14" s="28"/>
      <c r="I14" s="28"/>
      <c r="J14" s="28"/>
      <c r="K14" s="28"/>
      <c r="L14" s="28" t="s">
        <v>199</v>
      </c>
      <c r="M14" s="29"/>
    </row>
    <row r="15" customHeight="1" spans="1:13">
      <c r="A15" s="24"/>
      <c r="B15" s="119"/>
      <c r="C15" s="24"/>
      <c r="D15" s="29"/>
      <c r="E15" s="410"/>
      <c r="F15" s="410"/>
      <c r="G15" s="410"/>
      <c r="H15" s="28"/>
      <c r="I15" s="28"/>
      <c r="J15" s="28"/>
      <c r="K15" s="28"/>
      <c r="L15" s="28" t="s">
        <v>199</v>
      </c>
      <c r="M15" s="29"/>
    </row>
    <row r="16" customHeight="1" spans="1:13">
      <c r="A16" s="24"/>
      <c r="B16" s="25"/>
      <c r="C16" s="24"/>
      <c r="D16" s="29"/>
      <c r="E16" s="410"/>
      <c r="F16" s="410"/>
      <c r="G16" s="410"/>
      <c r="H16" s="28"/>
      <c r="I16" s="28"/>
      <c r="J16" s="28"/>
      <c r="K16" s="28"/>
      <c r="L16" s="28" t="s">
        <v>199</v>
      </c>
      <c r="M16" s="29"/>
    </row>
    <row r="17" customHeight="1" spans="1:13">
      <c r="A17" s="24"/>
      <c r="B17" s="25"/>
      <c r="C17" s="24"/>
      <c r="D17" s="29"/>
      <c r="E17" s="410"/>
      <c r="F17" s="410"/>
      <c r="G17" s="410"/>
      <c r="H17" s="28"/>
      <c r="I17" s="28"/>
      <c r="J17" s="28"/>
      <c r="K17" s="28"/>
      <c r="L17" s="28" t="s">
        <v>199</v>
      </c>
      <c r="M17" s="29"/>
    </row>
    <row r="18" customHeight="1" spans="1:13">
      <c r="A18" s="24"/>
      <c r="B18" s="25"/>
      <c r="C18" s="24"/>
      <c r="D18" s="29"/>
      <c r="E18" s="410"/>
      <c r="F18" s="410"/>
      <c r="G18" s="410"/>
      <c r="H18" s="28"/>
      <c r="I18" s="28"/>
      <c r="J18" s="28"/>
      <c r="K18" s="28"/>
      <c r="L18" s="28" t="s">
        <v>199</v>
      </c>
      <c r="M18" s="29"/>
    </row>
    <row r="19" customHeight="1" spans="1:13">
      <c r="A19" s="24"/>
      <c r="B19" s="25"/>
      <c r="C19" s="24"/>
      <c r="D19" s="29"/>
      <c r="E19" s="410"/>
      <c r="F19" s="410"/>
      <c r="G19" s="410"/>
      <c r="H19" s="28"/>
      <c r="I19" s="28"/>
      <c r="J19" s="28"/>
      <c r="K19" s="28"/>
      <c r="L19" s="28"/>
      <c r="M19" s="29"/>
    </row>
    <row r="20" customHeight="1" spans="1:13">
      <c r="A20" s="24"/>
      <c r="B20" s="25"/>
      <c r="C20" s="24"/>
      <c r="D20" s="29"/>
      <c r="E20" s="410"/>
      <c r="F20" s="410"/>
      <c r="G20" s="410"/>
      <c r="H20" s="28"/>
      <c r="I20" s="28"/>
      <c r="J20" s="28"/>
      <c r="K20" s="28"/>
      <c r="L20" s="28" t="s">
        <v>199</v>
      </c>
      <c r="M20" s="29"/>
    </row>
    <row r="21" customHeight="1" spans="1:13">
      <c r="A21" s="24"/>
      <c r="B21" s="25"/>
      <c r="C21" s="24"/>
      <c r="D21" s="29"/>
      <c r="E21" s="410"/>
      <c r="F21" s="410"/>
      <c r="G21" s="410"/>
      <c r="H21" s="28"/>
      <c r="I21" s="28"/>
      <c r="J21" s="28"/>
      <c r="K21" s="28"/>
      <c r="L21" s="28" t="s">
        <v>199</v>
      </c>
      <c r="M21" s="29"/>
    </row>
    <row r="22" customHeight="1" spans="1:13">
      <c r="A22" s="24"/>
      <c r="B22" s="25"/>
      <c r="C22" s="24"/>
      <c r="D22" s="29"/>
      <c r="E22" s="410"/>
      <c r="F22" s="410"/>
      <c r="G22" s="410"/>
      <c r="H22" s="28"/>
      <c r="I22" s="28"/>
      <c r="J22" s="28"/>
      <c r="K22" s="28"/>
      <c r="L22" s="28" t="s">
        <v>199</v>
      </c>
      <c r="M22" s="29"/>
    </row>
    <row r="23" customHeight="1" spans="1:13">
      <c r="A23" s="24"/>
      <c r="B23" s="119"/>
      <c r="C23" s="24"/>
      <c r="D23" s="29"/>
      <c r="E23" s="410"/>
      <c r="F23" s="410"/>
      <c r="G23" s="410"/>
      <c r="H23" s="28"/>
      <c r="I23" s="28"/>
      <c r="J23" s="28"/>
      <c r="K23" s="28"/>
      <c r="L23" s="28" t="s">
        <v>199</v>
      </c>
      <c r="M23" s="29"/>
    </row>
    <row r="24" customHeight="1" spans="1:13">
      <c r="A24" s="24"/>
      <c r="B24" s="119"/>
      <c r="C24" s="24"/>
      <c r="D24" s="29"/>
      <c r="E24" s="410"/>
      <c r="F24" s="410"/>
      <c r="G24" s="410"/>
      <c r="H24" s="28"/>
      <c r="I24" s="28"/>
      <c r="J24" s="28"/>
      <c r="K24" s="28"/>
      <c r="L24" s="28" t="s">
        <v>199</v>
      </c>
      <c r="M24" s="29"/>
    </row>
    <row r="25" customHeight="1" spans="1:13">
      <c r="A25" s="24"/>
      <c r="B25" s="25"/>
      <c r="C25" s="24"/>
      <c r="D25" s="29"/>
      <c r="E25" s="410"/>
      <c r="F25" s="410"/>
      <c r="G25" s="410"/>
      <c r="H25" s="28"/>
      <c r="I25" s="28"/>
      <c r="J25" s="28"/>
      <c r="K25" s="28"/>
      <c r="L25" s="28" t="s">
        <v>199</v>
      </c>
      <c r="M25" s="29"/>
    </row>
    <row r="26" customHeight="1" spans="1:13">
      <c r="A26" s="24"/>
      <c r="B26" s="25"/>
      <c r="C26" s="24"/>
      <c r="D26" s="29"/>
      <c r="E26" s="410"/>
      <c r="F26" s="410"/>
      <c r="G26" s="410"/>
      <c r="H26" s="28"/>
      <c r="I26" s="28"/>
      <c r="J26" s="28"/>
      <c r="K26" s="28"/>
      <c r="L26" s="28" t="s">
        <v>199</v>
      </c>
      <c r="M26" s="29"/>
    </row>
    <row r="27" customHeight="1" spans="1:13">
      <c r="A27" s="24"/>
      <c r="B27" s="25"/>
      <c r="C27" s="24"/>
      <c r="D27" s="29"/>
      <c r="E27" s="410"/>
      <c r="F27" s="410"/>
      <c r="G27" s="410"/>
      <c r="H27" s="28"/>
      <c r="I27" s="28"/>
      <c r="J27" s="28"/>
      <c r="K27" s="28"/>
      <c r="L27" s="28"/>
      <c r="M27" s="29"/>
    </row>
    <row r="28" customHeight="1" spans="1:13">
      <c r="A28" s="30" t="s">
        <v>255</v>
      </c>
      <c r="B28" s="56"/>
      <c r="C28" s="24"/>
      <c r="D28" s="29"/>
      <c r="E28" s="58"/>
      <c r="F28" s="28"/>
      <c r="G28" s="28">
        <f>SUM(G7:G27)</f>
        <v>0</v>
      </c>
      <c r="H28" s="28"/>
      <c r="I28" s="28"/>
      <c r="J28" s="28">
        <f>SUM(J7:J27)</f>
        <v>0</v>
      </c>
      <c r="K28" s="28"/>
      <c r="L28" s="28" t="s">
        <v>199</v>
      </c>
      <c r="M28" s="29"/>
    </row>
    <row r="29" customHeight="1" spans="1:13">
      <c r="A29" s="32" t="str">
        <f>基础信息!A4</f>
        <v>被评估单位填表人：俞蕊</v>
      </c>
      <c r="B29" s="32"/>
      <c r="C29" s="32"/>
      <c r="D29" s="32"/>
      <c r="H29" s="57" t="str">
        <f>基础信息!A3</f>
        <v>评估人员：李美花、刘婧</v>
      </c>
      <c r="I29" s="57"/>
      <c r="J29" s="57"/>
      <c r="K29" s="57"/>
      <c r="L29" s="57"/>
      <c r="M29" s="57"/>
    </row>
    <row r="30" customHeight="1" spans="1:4">
      <c r="A30" s="35" t="str">
        <f>基础信息!A5</f>
        <v>填表日期：2021年8月27日</v>
      </c>
      <c r="B30" s="36"/>
      <c r="C30" s="36"/>
      <c r="D30" s="36"/>
    </row>
  </sheetData>
  <mergeCells count="15">
    <mergeCell ref="A1:M1"/>
    <mergeCell ref="A2:M2"/>
    <mergeCell ref="L3:M3"/>
    <mergeCell ref="E5:G5"/>
    <mergeCell ref="H5:J5"/>
    <mergeCell ref="A28:B28"/>
    <mergeCell ref="A29:D29"/>
    <mergeCell ref="H29:M29"/>
    <mergeCell ref="A5:A6"/>
    <mergeCell ref="B5:B6"/>
    <mergeCell ref="C5:C6"/>
    <mergeCell ref="D5:D6"/>
    <mergeCell ref="K5:K6"/>
    <mergeCell ref="L5:L6"/>
    <mergeCell ref="M5:M6"/>
  </mergeCells>
  <printOptions horizontalCentered="1"/>
  <pageMargins left="0.35" right="0.35" top="0.87" bottom="0.79" header="1.06" footer="0.51"/>
  <pageSetup paperSize="9" fitToHeight="0" orientation="landscape" verticalDpi="600"/>
  <headerFooter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M4" sqref="M4"/>
    </sheetView>
  </sheetViews>
  <sheetFormatPr defaultColWidth="9" defaultRowHeight="15.75" customHeight="1"/>
  <cols>
    <col min="1" max="1" width="4.625" style="13" customWidth="1"/>
    <col min="2" max="2" width="16.375" style="13" customWidth="1"/>
    <col min="3" max="3" width="5.875" style="70" customWidth="1"/>
    <col min="4" max="4" width="7.625" style="70" customWidth="1"/>
    <col min="5" max="5" width="6.625" style="13" customWidth="1"/>
    <col min="6" max="6" width="11.25" style="13" customWidth="1"/>
    <col min="7" max="7" width="8.75" style="13" customWidth="1"/>
    <col min="8" max="8" width="8.5" style="13" customWidth="1"/>
    <col min="9" max="9" width="9.75" style="13" customWidth="1"/>
    <col min="10" max="10" width="10.375" style="13" customWidth="1"/>
    <col min="11" max="11" width="8" style="13" customWidth="1"/>
    <col min="12" max="12" width="7" style="13" customWidth="1"/>
    <col min="13" max="13" width="9.875" style="13" customWidth="1"/>
    <col min="14" max="16384" width="9" style="13"/>
  </cols>
  <sheetData>
    <row r="1" s="11" customFormat="1" ht="30" customHeight="1" spans="1:13">
      <c r="A1" s="14" t="s">
        <v>1171</v>
      </c>
      <c r="B1" s="37"/>
      <c r="C1" s="37"/>
      <c r="D1" s="37"/>
      <c r="E1" s="37"/>
      <c r="F1" s="37"/>
      <c r="G1" s="37"/>
      <c r="H1" s="37"/>
      <c r="I1" s="37"/>
      <c r="J1" s="37"/>
      <c r="K1" s="37"/>
      <c r="L1" s="37"/>
      <c r="M1" s="37"/>
    </row>
    <row r="2" ht="14.1" customHeight="1" spans="1:13">
      <c r="A2" s="16" t="str">
        <f>基础信息!A1</f>
        <v>评估基准日：2021年6月30日</v>
      </c>
      <c r="B2" s="17"/>
      <c r="C2" s="17"/>
      <c r="D2" s="17"/>
      <c r="E2" s="17"/>
      <c r="F2" s="17"/>
      <c r="G2" s="18"/>
      <c r="H2" s="18"/>
      <c r="I2" s="18"/>
      <c r="J2" s="18"/>
      <c r="K2" s="18"/>
      <c r="L2" s="18"/>
      <c r="M2" s="18"/>
    </row>
    <row r="3" ht="14.1" customHeight="1" spans="1:13">
      <c r="A3" s="17"/>
      <c r="B3" s="17"/>
      <c r="C3" s="17"/>
      <c r="D3" s="17"/>
      <c r="E3" s="17"/>
      <c r="F3" s="17"/>
      <c r="G3" s="18"/>
      <c r="H3" s="18"/>
      <c r="I3" s="18"/>
      <c r="J3" s="18"/>
      <c r="K3" s="18"/>
      <c r="L3" s="18"/>
      <c r="M3" s="41" t="s">
        <v>1172</v>
      </c>
    </row>
    <row r="4" customHeight="1" spans="1:13">
      <c r="A4" s="45" t="str">
        <f>基础信息!A2</f>
        <v>被评估单位：江苏省糖烟酒总公司</v>
      </c>
      <c r="M4" s="21" t="s">
        <v>119</v>
      </c>
    </row>
    <row r="5" s="12" customFormat="1" customHeight="1" spans="1:13">
      <c r="A5" s="22" t="s">
        <v>120</v>
      </c>
      <c r="B5" s="22" t="s">
        <v>1142</v>
      </c>
      <c r="C5" s="396" t="s">
        <v>1173</v>
      </c>
      <c r="D5" s="397" t="s">
        <v>1145</v>
      </c>
      <c r="E5" s="22" t="s">
        <v>1174</v>
      </c>
      <c r="F5" s="22"/>
      <c r="G5" s="22" t="s">
        <v>1147</v>
      </c>
      <c r="H5" s="22" t="s">
        <v>87</v>
      </c>
      <c r="I5" s="24"/>
      <c r="J5" s="24"/>
      <c r="K5" s="228" t="s">
        <v>88</v>
      </c>
      <c r="L5" s="22" t="s">
        <v>218</v>
      </c>
      <c r="M5" s="22" t="s">
        <v>182</v>
      </c>
    </row>
    <row r="6" s="12" customFormat="1" customHeight="1" spans="1:13">
      <c r="A6" s="24"/>
      <c r="B6" s="24"/>
      <c r="C6" s="398"/>
      <c r="D6" s="399"/>
      <c r="E6" s="22" t="s">
        <v>1144</v>
      </c>
      <c r="F6" s="22" t="s">
        <v>1146</v>
      </c>
      <c r="G6" s="24"/>
      <c r="H6" s="22" t="s">
        <v>1175</v>
      </c>
      <c r="I6" s="22" t="s">
        <v>1176</v>
      </c>
      <c r="J6" s="22" t="s">
        <v>1146</v>
      </c>
      <c r="K6" s="233"/>
      <c r="L6" s="24"/>
      <c r="M6" s="24"/>
    </row>
    <row r="7" customHeight="1" spans="1:13">
      <c r="A7" s="24"/>
      <c r="B7" s="22"/>
      <c r="C7" s="120"/>
      <c r="D7" s="400"/>
      <c r="E7" s="401"/>
      <c r="F7" s="28"/>
      <c r="G7" s="402"/>
      <c r="H7" s="28"/>
      <c r="I7" s="211"/>
      <c r="J7" s="28">
        <f>F7</f>
        <v>0</v>
      </c>
      <c r="K7" s="28"/>
      <c r="L7" s="28" t="s">
        <v>199</v>
      </c>
      <c r="M7" s="29"/>
    </row>
    <row r="8" customHeight="1" spans="1:13">
      <c r="A8" s="24"/>
      <c r="B8" s="22"/>
      <c r="C8" s="120"/>
      <c r="D8" s="403"/>
      <c r="E8" s="402"/>
      <c r="F8" s="28"/>
      <c r="G8" s="404"/>
      <c r="H8" s="28"/>
      <c r="I8" s="211"/>
      <c r="J8" s="28">
        <f t="shared" ref="J8:J15" si="0">F8</f>
        <v>0</v>
      </c>
      <c r="K8" s="28"/>
      <c r="L8" s="28" t="s">
        <v>199</v>
      </c>
      <c r="M8" s="29"/>
    </row>
    <row r="9" customHeight="1" spans="1:13">
      <c r="A9" s="24"/>
      <c r="B9" s="22"/>
      <c r="C9" s="120"/>
      <c r="D9" s="400"/>
      <c r="E9" s="402"/>
      <c r="F9" s="28"/>
      <c r="G9" s="404"/>
      <c r="H9" s="28"/>
      <c r="I9" s="211"/>
      <c r="J9" s="28">
        <f t="shared" si="0"/>
        <v>0</v>
      </c>
      <c r="K9" s="28"/>
      <c r="L9" s="28" t="s">
        <v>199</v>
      </c>
      <c r="M9" s="29"/>
    </row>
    <row r="10" customHeight="1" spans="1:13">
      <c r="A10" s="24"/>
      <c r="B10" s="22"/>
      <c r="C10" s="120"/>
      <c r="D10" s="403"/>
      <c r="E10" s="402"/>
      <c r="F10" s="28"/>
      <c r="G10" s="404"/>
      <c r="H10" s="28"/>
      <c r="I10" s="211"/>
      <c r="J10" s="28">
        <f t="shared" si="0"/>
        <v>0</v>
      </c>
      <c r="K10" s="28"/>
      <c r="L10" s="28" t="s">
        <v>199</v>
      </c>
      <c r="M10" s="29"/>
    </row>
    <row r="11" customHeight="1" spans="1:13">
      <c r="A11" s="24"/>
      <c r="B11" s="22"/>
      <c r="C11" s="120"/>
      <c r="D11" s="405"/>
      <c r="E11" s="402"/>
      <c r="F11" s="28"/>
      <c r="G11" s="404"/>
      <c r="H11" s="28"/>
      <c r="I11" s="211"/>
      <c r="J11" s="28">
        <f t="shared" si="0"/>
        <v>0</v>
      </c>
      <c r="K11" s="28"/>
      <c r="L11" s="28" t="s">
        <v>199</v>
      </c>
      <c r="M11" s="29"/>
    </row>
    <row r="12" customHeight="1" spans="1:13">
      <c r="A12" s="24"/>
      <c r="B12" s="22"/>
      <c r="C12" s="120"/>
      <c r="D12" s="405"/>
      <c r="E12" s="402"/>
      <c r="F12" s="28"/>
      <c r="G12" s="404"/>
      <c r="H12" s="28"/>
      <c r="I12" s="211"/>
      <c r="J12" s="28">
        <f t="shared" si="0"/>
        <v>0</v>
      </c>
      <c r="K12" s="28"/>
      <c r="L12" s="28" t="s">
        <v>199</v>
      </c>
      <c r="M12" s="29"/>
    </row>
    <row r="13" customHeight="1" spans="1:13">
      <c r="A13" s="24"/>
      <c r="B13" s="406"/>
      <c r="C13" s="407"/>
      <c r="D13" s="405"/>
      <c r="E13" s="402"/>
      <c r="F13" s="28"/>
      <c r="G13" s="404"/>
      <c r="H13" s="28"/>
      <c r="I13" s="211"/>
      <c r="J13" s="28">
        <f t="shared" si="0"/>
        <v>0</v>
      </c>
      <c r="K13" s="28"/>
      <c r="L13" s="28" t="s">
        <v>199</v>
      </c>
      <c r="M13" s="29"/>
    </row>
    <row r="14" customHeight="1" spans="1:13">
      <c r="A14" s="24"/>
      <c r="B14" s="406"/>
      <c r="C14" s="407"/>
      <c r="D14" s="405"/>
      <c r="E14" s="402"/>
      <c r="F14" s="28"/>
      <c r="G14" s="404"/>
      <c r="H14" s="28"/>
      <c r="I14" s="211"/>
      <c r="J14" s="28">
        <f t="shared" si="0"/>
        <v>0</v>
      </c>
      <c r="K14" s="28"/>
      <c r="L14" s="28" t="s">
        <v>199</v>
      </c>
      <c r="M14" s="29"/>
    </row>
    <row r="15" customHeight="1" spans="1:13">
      <c r="A15" s="24"/>
      <c r="B15" s="406"/>
      <c r="C15" s="407"/>
      <c r="D15" s="405"/>
      <c r="E15" s="402"/>
      <c r="F15" s="28"/>
      <c r="G15" s="404"/>
      <c r="H15" s="28"/>
      <c r="I15" s="211"/>
      <c r="J15" s="28">
        <f t="shared" si="0"/>
        <v>0</v>
      </c>
      <c r="K15" s="28"/>
      <c r="L15" s="28" t="s">
        <v>199</v>
      </c>
      <c r="M15" s="29"/>
    </row>
    <row r="16" customHeight="1" spans="1:13">
      <c r="A16" s="24"/>
      <c r="B16" s="25"/>
      <c r="C16" s="107"/>
      <c r="D16" s="107"/>
      <c r="E16" s="28"/>
      <c r="F16" s="28"/>
      <c r="G16" s="28"/>
      <c r="H16" s="28"/>
      <c r="I16" s="211"/>
      <c r="J16" s="28"/>
      <c r="K16" s="28"/>
      <c r="L16" s="28" t="s">
        <v>199</v>
      </c>
      <c r="M16" s="29"/>
    </row>
    <row r="17" customHeight="1" spans="1:13">
      <c r="A17" s="24"/>
      <c r="B17" s="25"/>
      <c r="C17" s="107"/>
      <c r="D17" s="107"/>
      <c r="E17" s="28"/>
      <c r="F17" s="28"/>
      <c r="G17" s="28"/>
      <c r="H17" s="28"/>
      <c r="I17" s="211"/>
      <c r="J17" s="28"/>
      <c r="K17" s="28"/>
      <c r="L17" s="28" t="s">
        <v>199</v>
      </c>
      <c r="M17" s="29"/>
    </row>
    <row r="18" customHeight="1" spans="1:13">
      <c r="A18" s="24"/>
      <c r="B18" s="25"/>
      <c r="C18" s="107"/>
      <c r="D18" s="107"/>
      <c r="E18" s="28"/>
      <c r="F18" s="28"/>
      <c r="G18" s="28"/>
      <c r="H18" s="28"/>
      <c r="I18" s="211"/>
      <c r="J18" s="28"/>
      <c r="K18" s="28"/>
      <c r="L18" s="28" t="s">
        <v>199</v>
      </c>
      <c r="M18" s="29"/>
    </row>
    <row r="19" customHeight="1" spans="1:13">
      <c r="A19" s="24"/>
      <c r="B19" s="25"/>
      <c r="C19" s="107"/>
      <c r="D19" s="107"/>
      <c r="E19" s="28"/>
      <c r="F19" s="28"/>
      <c r="G19" s="28"/>
      <c r="H19" s="28"/>
      <c r="I19" s="211"/>
      <c r="J19" s="28"/>
      <c r="K19" s="28"/>
      <c r="L19" s="28" t="s">
        <v>199</v>
      </c>
      <c r="M19" s="29"/>
    </row>
    <row r="20" customHeight="1" spans="1:13">
      <c r="A20" s="24"/>
      <c r="B20" s="25"/>
      <c r="C20" s="107"/>
      <c r="D20" s="107"/>
      <c r="E20" s="28"/>
      <c r="F20" s="28"/>
      <c r="G20" s="28"/>
      <c r="H20" s="28"/>
      <c r="I20" s="211"/>
      <c r="J20" s="28"/>
      <c r="K20" s="28"/>
      <c r="L20" s="28" t="s">
        <v>199</v>
      </c>
      <c r="M20" s="29"/>
    </row>
    <row r="21" customHeight="1" spans="1:13">
      <c r="A21" s="24"/>
      <c r="B21" s="25"/>
      <c r="C21" s="107"/>
      <c r="D21" s="107"/>
      <c r="E21" s="28"/>
      <c r="F21" s="28"/>
      <c r="G21" s="28"/>
      <c r="H21" s="28"/>
      <c r="I21" s="211"/>
      <c r="J21" s="28"/>
      <c r="K21" s="28"/>
      <c r="L21" s="28" t="s">
        <v>199</v>
      </c>
      <c r="M21" s="29"/>
    </row>
    <row r="22" customHeight="1" spans="1:13">
      <c r="A22" s="24"/>
      <c r="B22" s="25"/>
      <c r="C22" s="107"/>
      <c r="D22" s="107"/>
      <c r="E22" s="28"/>
      <c r="F22" s="28"/>
      <c r="G22" s="28"/>
      <c r="H22" s="28"/>
      <c r="I22" s="211"/>
      <c r="J22" s="28"/>
      <c r="K22" s="28"/>
      <c r="L22" s="28" t="s">
        <v>199</v>
      </c>
      <c r="M22" s="29"/>
    </row>
    <row r="23" customHeight="1" spans="1:13">
      <c r="A23" s="24"/>
      <c r="B23" s="25"/>
      <c r="C23" s="107"/>
      <c r="D23" s="107"/>
      <c r="E23" s="28"/>
      <c r="F23" s="28"/>
      <c r="G23" s="28"/>
      <c r="H23" s="28"/>
      <c r="I23" s="211"/>
      <c r="J23" s="28"/>
      <c r="K23" s="28"/>
      <c r="L23" s="28"/>
      <c r="M23" s="29"/>
    </row>
    <row r="24" customHeight="1" spans="1:13">
      <c r="A24" s="24"/>
      <c r="B24" s="25"/>
      <c r="C24" s="107"/>
      <c r="D24" s="107"/>
      <c r="E24" s="28"/>
      <c r="F24" s="28"/>
      <c r="G24" s="28"/>
      <c r="H24" s="28"/>
      <c r="I24" s="211"/>
      <c r="J24" s="28"/>
      <c r="K24" s="28"/>
      <c r="L24" s="28" t="s">
        <v>199</v>
      </c>
      <c r="M24" s="29"/>
    </row>
    <row r="25" customHeight="1" spans="1:13">
      <c r="A25" s="24"/>
      <c r="B25" s="25"/>
      <c r="C25" s="107"/>
      <c r="D25" s="107"/>
      <c r="E25" s="28"/>
      <c r="F25" s="28"/>
      <c r="G25" s="28"/>
      <c r="H25" s="28"/>
      <c r="I25" s="211"/>
      <c r="J25" s="28"/>
      <c r="K25" s="28"/>
      <c r="L25" s="28" t="s">
        <v>199</v>
      </c>
      <c r="M25" s="29"/>
    </row>
    <row r="26" customHeight="1" spans="1:13">
      <c r="A26" s="24"/>
      <c r="B26" s="25"/>
      <c r="C26" s="107"/>
      <c r="D26" s="107"/>
      <c r="E26" s="28"/>
      <c r="F26" s="28"/>
      <c r="G26" s="28"/>
      <c r="H26" s="28"/>
      <c r="I26" s="211"/>
      <c r="J26" s="28"/>
      <c r="K26" s="28"/>
      <c r="L26" s="28" t="s">
        <v>199</v>
      </c>
      <c r="M26" s="29"/>
    </row>
    <row r="27" customHeight="1" spans="1:13">
      <c r="A27" s="24"/>
      <c r="B27" s="25"/>
      <c r="C27" s="107"/>
      <c r="D27" s="107"/>
      <c r="E27" s="28"/>
      <c r="F27" s="28"/>
      <c r="G27" s="28"/>
      <c r="H27" s="28"/>
      <c r="I27" s="211"/>
      <c r="J27" s="28"/>
      <c r="K27" s="28"/>
      <c r="L27" s="28"/>
      <c r="M27" s="29"/>
    </row>
    <row r="28" customHeight="1" spans="1:13">
      <c r="A28" s="30" t="s">
        <v>255</v>
      </c>
      <c r="B28" s="56"/>
      <c r="C28" s="408"/>
      <c r="D28" s="408"/>
      <c r="E28" s="58"/>
      <c r="F28" s="28">
        <f>SUM(F7:F27)</f>
        <v>0</v>
      </c>
      <c r="G28" s="28"/>
      <c r="H28" s="28"/>
      <c r="I28" s="211"/>
      <c r="J28" s="28">
        <f>SUM(J7:J27)</f>
        <v>0</v>
      </c>
      <c r="K28" s="29"/>
      <c r="L28" s="28" t="s">
        <v>199</v>
      </c>
      <c r="M28" s="29"/>
    </row>
    <row r="29" customHeight="1" spans="1:13">
      <c r="A29" s="32" t="str">
        <f>基础信息!A4</f>
        <v>被评估单位填表人：俞蕊</v>
      </c>
      <c r="B29" s="32"/>
      <c r="C29" s="32"/>
      <c r="D29" s="32"/>
      <c r="E29" s="45"/>
      <c r="H29" s="57" t="str">
        <f>基础信息!A3</f>
        <v>评估人员：李美花、刘婧</v>
      </c>
      <c r="I29" s="57"/>
      <c r="J29" s="57"/>
      <c r="K29" s="57"/>
      <c r="L29" s="57"/>
      <c r="M29" s="57"/>
    </row>
    <row r="30" customHeight="1" spans="1:4">
      <c r="A30" s="35" t="str">
        <f>基础信息!A5</f>
        <v>填表日期：2021年8月27日</v>
      </c>
      <c r="B30" s="36"/>
      <c r="C30" s="101"/>
      <c r="D30" s="101"/>
    </row>
  </sheetData>
  <mergeCells count="15">
    <mergeCell ref="A1:M1"/>
    <mergeCell ref="A2:M2"/>
    <mergeCell ref="E5:F5"/>
    <mergeCell ref="H5:J5"/>
    <mergeCell ref="A28:B28"/>
    <mergeCell ref="A29:D29"/>
    <mergeCell ref="H29:M29"/>
    <mergeCell ref="A5:A6"/>
    <mergeCell ref="B5:B6"/>
    <mergeCell ref="C5:C6"/>
    <mergeCell ref="D5:D6"/>
    <mergeCell ref="G5:G6"/>
    <mergeCell ref="K5:K6"/>
    <mergeCell ref="L5:L6"/>
    <mergeCell ref="M5:M6"/>
  </mergeCells>
  <printOptions horizontalCentered="1"/>
  <pageMargins left="0.35" right="0.35" top="0.87" bottom="0.79" header="1.06" footer="0.51"/>
  <pageSetup paperSize="9" fitToHeight="0" orientation="landscape" verticalDpi="600"/>
  <headerFooter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8"/>
  <sheetViews>
    <sheetView topLeftCell="A13" workbookViewId="0">
      <selection activeCell="J29" sqref="J29"/>
    </sheetView>
  </sheetViews>
  <sheetFormatPr defaultColWidth="9" defaultRowHeight="15.75"/>
  <cols>
    <col min="1" max="5" width="9" style="428"/>
    <col min="6" max="6" width="12.75" style="428" customWidth="1"/>
    <col min="7" max="16384" width="9" style="428"/>
  </cols>
  <sheetData>
    <row r="1" spans="1:1">
      <c r="A1" s="545" t="s">
        <v>16</v>
      </c>
    </row>
    <row r="2" spans="1:1">
      <c r="A2" s="546" t="s">
        <v>17</v>
      </c>
    </row>
    <row r="3" spans="1:1">
      <c r="A3" s="545" t="s">
        <v>18</v>
      </c>
    </row>
    <row r="4" spans="1:1">
      <c r="A4" s="545" t="s">
        <v>19</v>
      </c>
    </row>
    <row r="5" spans="1:1">
      <c r="A5" s="545" t="s">
        <v>20</v>
      </c>
    </row>
    <row r="6" spans="1:1">
      <c r="A6" s="546" t="s">
        <v>21</v>
      </c>
    </row>
    <row r="7" spans="1:1">
      <c r="A7" s="545" t="s">
        <v>22</v>
      </c>
    </row>
    <row r="8" spans="1:1">
      <c r="A8" s="545" t="s">
        <v>23</v>
      </c>
    </row>
    <row r="9" spans="1:1">
      <c r="A9" s="546" t="s">
        <v>24</v>
      </c>
    </row>
    <row r="10" spans="1:1">
      <c r="A10" s="545" t="s">
        <v>25</v>
      </c>
    </row>
    <row r="11" spans="1:1">
      <c r="A11" s="545" t="s">
        <v>26</v>
      </c>
    </row>
    <row r="12" spans="1:1">
      <c r="A12" s="546" t="s">
        <v>27</v>
      </c>
    </row>
    <row r="13" spans="1:1">
      <c r="A13" s="545" t="s">
        <v>28</v>
      </c>
    </row>
    <row r="14" spans="1:1">
      <c r="A14" s="545" t="s">
        <v>29</v>
      </c>
    </row>
    <row r="15" spans="1:1">
      <c r="A15" s="545" t="s">
        <v>30</v>
      </c>
    </row>
    <row r="16" spans="1:1">
      <c r="A16" s="545" t="s">
        <v>31</v>
      </c>
    </row>
    <row r="17" spans="1:1">
      <c r="A17" s="546" t="s">
        <v>32</v>
      </c>
    </row>
    <row r="18" spans="1:1">
      <c r="A18" s="545" t="s">
        <v>33</v>
      </c>
    </row>
    <row r="19" spans="1:1">
      <c r="A19" s="545" t="s">
        <v>34</v>
      </c>
    </row>
    <row r="20" spans="1:1">
      <c r="A20" s="545" t="s">
        <v>35</v>
      </c>
    </row>
    <row r="21" spans="1:1">
      <c r="A21" s="545" t="s">
        <v>36</v>
      </c>
    </row>
    <row r="22" spans="1:1">
      <c r="A22" s="546" t="s">
        <v>37</v>
      </c>
    </row>
    <row r="23" spans="1:1">
      <c r="A23" s="545" t="s">
        <v>38</v>
      </c>
    </row>
    <row r="24" spans="1:1">
      <c r="A24" s="545" t="s">
        <v>39</v>
      </c>
    </row>
    <row r="25" spans="1:1">
      <c r="A25" s="545" t="s">
        <v>40</v>
      </c>
    </row>
    <row r="26" spans="1:1">
      <c r="A26" s="545" t="s">
        <v>41</v>
      </c>
    </row>
    <row r="27" spans="1:1">
      <c r="A27" s="545" t="s">
        <v>42</v>
      </c>
    </row>
    <row r="28" spans="1:1">
      <c r="A28" s="546" t="s">
        <v>43</v>
      </c>
    </row>
    <row r="29" spans="1:1">
      <c r="A29" s="545" t="s">
        <v>44</v>
      </c>
    </row>
    <row r="30" spans="1:1">
      <c r="A30" s="545" t="s">
        <v>45</v>
      </c>
    </row>
    <row r="31" spans="1:1">
      <c r="A31" s="545" t="s">
        <v>46</v>
      </c>
    </row>
    <row r="32" spans="1:1">
      <c r="A32" s="545" t="s">
        <v>47</v>
      </c>
    </row>
    <row r="33" spans="1:1">
      <c r="A33" s="545" t="s">
        <v>48</v>
      </c>
    </row>
    <row r="34" spans="1:1">
      <c r="A34" s="545" t="s">
        <v>49</v>
      </c>
    </row>
    <row r="35" spans="1:1">
      <c r="A35" s="545" t="s">
        <v>50</v>
      </c>
    </row>
    <row r="36" spans="1:1">
      <c r="A36" s="546" t="s">
        <v>51</v>
      </c>
    </row>
    <row r="37" spans="1:1">
      <c r="A37" s="545" t="s">
        <v>52</v>
      </c>
    </row>
    <row r="38" spans="1:1">
      <c r="A38" s="545" t="s">
        <v>53</v>
      </c>
    </row>
    <row r="39" spans="1:1">
      <c r="A39" s="545" t="s">
        <v>54</v>
      </c>
    </row>
    <row r="40" spans="1:1">
      <c r="A40" s="546" t="s">
        <v>55</v>
      </c>
    </row>
    <row r="41" spans="1:1">
      <c r="A41" s="545" t="s">
        <v>56</v>
      </c>
    </row>
    <row r="42" spans="1:1">
      <c r="A42" s="545" t="s">
        <v>57</v>
      </c>
    </row>
    <row r="43" spans="1:1">
      <c r="A43" s="545" t="s">
        <v>58</v>
      </c>
    </row>
    <row r="44" s="428" customFormat="1" spans="1:1">
      <c r="A44" s="546" t="s">
        <v>59</v>
      </c>
    </row>
    <row r="45" s="428" customFormat="1" spans="1:1">
      <c r="A45" s="545" t="s">
        <v>60</v>
      </c>
    </row>
    <row r="46" spans="1:1">
      <c r="A46" s="546" t="s">
        <v>61</v>
      </c>
    </row>
    <row r="47" spans="1:1">
      <c r="A47" s="545" t="s">
        <v>62</v>
      </c>
    </row>
    <row r="48" spans="1:1">
      <c r="A48" s="545" t="s">
        <v>63</v>
      </c>
    </row>
    <row r="49" s="428" customFormat="1" spans="1:1">
      <c r="A49" s="546" t="s">
        <v>64</v>
      </c>
    </row>
    <row r="50" s="428" customFormat="1" spans="1:1">
      <c r="A50" s="545" t="s">
        <v>65</v>
      </c>
    </row>
    <row r="51" s="428" customFormat="1" spans="1:1">
      <c r="A51" s="545" t="s">
        <v>66</v>
      </c>
    </row>
    <row r="52" s="428" customFormat="1" spans="1:1">
      <c r="A52" s="545" t="s">
        <v>67</v>
      </c>
    </row>
    <row r="53" s="428" customFormat="1" spans="1:1">
      <c r="A53" s="545" t="s">
        <v>54</v>
      </c>
    </row>
    <row r="54" spans="1:1">
      <c r="A54" s="546" t="s">
        <v>68</v>
      </c>
    </row>
    <row r="55" spans="1:1">
      <c r="A55" s="545" t="s">
        <v>69</v>
      </c>
    </row>
    <row r="56" spans="1:1">
      <c r="A56" s="545" t="s">
        <v>70</v>
      </c>
    </row>
    <row r="57" spans="1:1">
      <c r="A57" s="545" t="s">
        <v>50</v>
      </c>
    </row>
    <row r="58" spans="1:1">
      <c r="A58" s="546" t="s">
        <v>71</v>
      </c>
    </row>
    <row r="59" spans="1:1">
      <c r="A59" s="545" t="s">
        <v>72</v>
      </c>
    </row>
    <row r="60" spans="1:1">
      <c r="A60" s="545" t="s">
        <v>73</v>
      </c>
    </row>
    <row r="61" spans="1:1">
      <c r="A61" s="545" t="s">
        <v>74</v>
      </c>
    </row>
    <row r="62" spans="1:1">
      <c r="A62" s="545" t="s">
        <v>75</v>
      </c>
    </row>
    <row r="63" spans="1:1">
      <c r="A63" s="545" t="s">
        <v>76</v>
      </c>
    </row>
    <row r="64" spans="1:1">
      <c r="A64" s="545" t="s">
        <v>77</v>
      </c>
    </row>
    <row r="65" spans="1:1">
      <c r="A65" s="546" t="s">
        <v>78</v>
      </c>
    </row>
    <row r="66" spans="1:1">
      <c r="A66" s="546" t="s">
        <v>79</v>
      </c>
    </row>
    <row r="67" spans="1:1">
      <c r="A67" s="545" t="s">
        <v>80</v>
      </c>
    </row>
    <row r="68" spans="1:1">
      <c r="A68" s="545" t="s">
        <v>81</v>
      </c>
    </row>
  </sheetData>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22" sqref="K22"/>
    </sheetView>
  </sheetViews>
  <sheetFormatPr defaultColWidth="9" defaultRowHeight="15.75"/>
  <sheetData/>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view="pageBreakPreview" zoomScale="90" zoomScaleNormal="100" workbookViewId="0">
      <selection activeCell="J28" sqref="J28"/>
    </sheetView>
  </sheetViews>
  <sheetFormatPr defaultColWidth="9" defaultRowHeight="15.75" customHeight="1"/>
  <cols>
    <col min="1" max="1" width="5.75" style="13" customWidth="1"/>
    <col min="2" max="2" width="17.5" style="13" customWidth="1"/>
    <col min="3" max="3" width="7.75" style="13" customWidth="1"/>
    <col min="4" max="4" width="13.75" style="13" customWidth="1"/>
    <col min="5" max="5" width="13.125" style="13"/>
    <col min="6" max="6" width="13.125" style="13" customWidth="1"/>
    <col min="7" max="7" width="11.875" style="13" customWidth="1"/>
    <col min="8" max="8" width="12.25" style="13" customWidth="1"/>
    <col min="9" max="9" width="15.875" style="13" customWidth="1"/>
    <col min="10" max="16384" width="9" style="13"/>
  </cols>
  <sheetData>
    <row r="1" s="11" customFormat="1" ht="30" customHeight="1" spans="1:9">
      <c r="A1" s="14" t="s">
        <v>1177</v>
      </c>
      <c r="B1" s="15"/>
      <c r="C1" s="15"/>
      <c r="D1" s="15"/>
      <c r="E1" s="15"/>
      <c r="F1" s="15"/>
      <c r="G1" s="15"/>
      <c r="H1" s="15"/>
      <c r="I1" s="15"/>
    </row>
    <row r="2" ht="14.1" customHeight="1" spans="1:9">
      <c r="A2" s="16" t="str">
        <f>基础信息!A1</f>
        <v>评估基准日：2021年6月30日</v>
      </c>
      <c r="B2" s="17"/>
      <c r="C2" s="17"/>
      <c r="D2" s="17"/>
      <c r="E2" s="17"/>
      <c r="F2" s="18"/>
      <c r="G2" s="18"/>
      <c r="H2" s="18"/>
      <c r="I2" s="18"/>
    </row>
    <row r="3" ht="14.1" customHeight="1" spans="1:9">
      <c r="A3" s="17"/>
      <c r="B3" s="17"/>
      <c r="C3" s="17"/>
      <c r="D3" s="17"/>
      <c r="E3" s="17"/>
      <c r="F3" s="18"/>
      <c r="G3" s="18"/>
      <c r="H3" s="18"/>
      <c r="I3" s="19" t="s">
        <v>1178</v>
      </c>
    </row>
    <row r="4" customHeight="1" spans="1:9">
      <c r="A4" s="45" t="str">
        <f>基础信息!A2</f>
        <v>被评估单位：江苏省糖烟酒总公司</v>
      </c>
      <c r="I4" s="21" t="s">
        <v>119</v>
      </c>
    </row>
    <row r="5" s="12" customFormat="1" customHeight="1" spans="1:9">
      <c r="A5" s="22" t="s">
        <v>120</v>
      </c>
      <c r="B5" s="22" t="s">
        <v>1179</v>
      </c>
      <c r="C5" s="22" t="s">
        <v>261</v>
      </c>
      <c r="D5" s="22" t="s">
        <v>1180</v>
      </c>
      <c r="E5" s="197" t="s">
        <v>86</v>
      </c>
      <c r="F5" s="22" t="s">
        <v>87</v>
      </c>
      <c r="G5" s="22" t="s">
        <v>88</v>
      </c>
      <c r="H5" s="22" t="s">
        <v>218</v>
      </c>
      <c r="I5" s="22" t="s">
        <v>182</v>
      </c>
    </row>
    <row r="6" customHeight="1" spans="1:9">
      <c r="A6" s="24"/>
      <c r="B6" s="25"/>
      <c r="C6" s="24"/>
      <c r="D6" s="24"/>
      <c r="E6" s="28"/>
      <c r="F6" s="28"/>
      <c r="G6" s="28"/>
      <c r="H6" s="28" t="s">
        <v>199</v>
      </c>
      <c r="I6" s="29"/>
    </row>
    <row r="7" customHeight="1" spans="1:9">
      <c r="A7" s="29"/>
      <c r="B7" s="25"/>
      <c r="C7" s="26"/>
      <c r="D7" s="26"/>
      <c r="E7" s="28"/>
      <c r="F7" s="28"/>
      <c r="G7" s="28"/>
      <c r="H7" s="28" t="s">
        <v>199</v>
      </c>
      <c r="I7" s="29"/>
    </row>
    <row r="8" customHeight="1" spans="1:9">
      <c r="A8" s="29"/>
      <c r="B8" s="25"/>
      <c r="C8" s="26"/>
      <c r="D8" s="26"/>
      <c r="E8" s="28"/>
      <c r="F8" s="28"/>
      <c r="G8" s="28"/>
      <c r="H8" s="28" t="s">
        <v>199</v>
      </c>
      <c r="I8" s="29"/>
    </row>
    <row r="9" customHeight="1" spans="1:9">
      <c r="A9" s="29"/>
      <c r="B9" s="25"/>
      <c r="C9" s="26"/>
      <c r="D9" s="26"/>
      <c r="E9" s="28"/>
      <c r="F9" s="28"/>
      <c r="G9" s="28"/>
      <c r="H9" s="28" t="s">
        <v>199</v>
      </c>
      <c r="I9" s="29"/>
    </row>
    <row r="10" customHeight="1" spans="1:9">
      <c r="A10" s="29"/>
      <c r="B10" s="25"/>
      <c r="C10" s="26"/>
      <c r="D10" s="26"/>
      <c r="E10" s="28"/>
      <c r="F10" s="28"/>
      <c r="G10" s="28"/>
      <c r="H10" s="28" t="s">
        <v>199</v>
      </c>
      <c r="I10" s="29"/>
    </row>
    <row r="11" customHeight="1" spans="1:9">
      <c r="A11" s="29"/>
      <c r="B11" s="25"/>
      <c r="C11" s="26"/>
      <c r="D11" s="26"/>
      <c r="E11" s="28"/>
      <c r="F11" s="28"/>
      <c r="G11" s="28"/>
      <c r="H11" s="28" t="s">
        <v>199</v>
      </c>
      <c r="I11" s="29"/>
    </row>
    <row r="12" customHeight="1" spans="1:9">
      <c r="A12" s="29"/>
      <c r="B12" s="25"/>
      <c r="C12" s="26"/>
      <c r="D12" s="26"/>
      <c r="E12" s="28"/>
      <c r="F12" s="28"/>
      <c r="G12" s="28"/>
      <c r="H12" s="28" t="s">
        <v>199</v>
      </c>
      <c r="I12" s="29"/>
    </row>
    <row r="13" customHeight="1" spans="1:9">
      <c r="A13" s="29"/>
      <c r="B13" s="25"/>
      <c r="C13" s="26"/>
      <c r="D13" s="26"/>
      <c r="E13" s="28"/>
      <c r="F13" s="28"/>
      <c r="G13" s="28"/>
      <c r="H13" s="28" t="s">
        <v>199</v>
      </c>
      <c r="I13" s="29"/>
    </row>
    <row r="14" customHeight="1" spans="1:9">
      <c r="A14" s="29"/>
      <c r="B14" s="25"/>
      <c r="C14" s="26"/>
      <c r="D14" s="26"/>
      <c r="E14" s="28"/>
      <c r="F14" s="28"/>
      <c r="G14" s="28"/>
      <c r="H14" s="28" t="s">
        <v>199</v>
      </c>
      <c r="I14" s="29"/>
    </row>
    <row r="15" customHeight="1" spans="1:9">
      <c r="A15" s="29"/>
      <c r="B15" s="25"/>
      <c r="C15" s="26"/>
      <c r="D15" s="26"/>
      <c r="E15" s="28"/>
      <c r="F15" s="28"/>
      <c r="G15" s="28"/>
      <c r="H15" s="28" t="s">
        <v>199</v>
      </c>
      <c r="I15" s="29"/>
    </row>
    <row r="16" customHeight="1" spans="1:9">
      <c r="A16" s="29"/>
      <c r="B16" s="25"/>
      <c r="C16" s="26"/>
      <c r="D16" s="26"/>
      <c r="E16" s="28"/>
      <c r="F16" s="28"/>
      <c r="G16" s="28"/>
      <c r="H16" s="28" t="s">
        <v>199</v>
      </c>
      <c r="I16" s="29"/>
    </row>
    <row r="17" customHeight="1" spans="1:9">
      <c r="A17" s="29"/>
      <c r="B17" s="25"/>
      <c r="C17" s="26"/>
      <c r="D17" s="26"/>
      <c r="E17" s="28"/>
      <c r="F17" s="28"/>
      <c r="G17" s="28"/>
      <c r="H17" s="28" t="s">
        <v>199</v>
      </c>
      <c r="I17" s="29"/>
    </row>
    <row r="18" customHeight="1" spans="1:9">
      <c r="A18" s="29"/>
      <c r="B18" s="25"/>
      <c r="C18" s="26"/>
      <c r="D18" s="26"/>
      <c r="E18" s="28"/>
      <c r="F18" s="28"/>
      <c r="G18" s="28"/>
      <c r="H18" s="28" t="s">
        <v>199</v>
      </c>
      <c r="I18" s="29"/>
    </row>
    <row r="19" customHeight="1" spans="1:9">
      <c r="A19" s="29"/>
      <c r="B19" s="25"/>
      <c r="C19" s="26"/>
      <c r="D19" s="26"/>
      <c r="E19" s="28"/>
      <c r="F19" s="28"/>
      <c r="G19" s="28"/>
      <c r="H19" s="28" t="s">
        <v>199</v>
      </c>
      <c r="I19" s="29"/>
    </row>
    <row r="20" customHeight="1" spans="1:9">
      <c r="A20" s="29"/>
      <c r="B20" s="25"/>
      <c r="C20" s="26"/>
      <c r="D20" s="26"/>
      <c r="E20" s="28"/>
      <c r="F20" s="28"/>
      <c r="G20" s="28"/>
      <c r="H20" s="28" t="s">
        <v>199</v>
      </c>
      <c r="I20" s="29"/>
    </row>
    <row r="21" customHeight="1" spans="1:9">
      <c r="A21" s="29"/>
      <c r="B21" s="25"/>
      <c r="C21" s="26"/>
      <c r="D21" s="26"/>
      <c r="E21" s="28"/>
      <c r="F21" s="28"/>
      <c r="G21" s="28"/>
      <c r="H21" s="28"/>
      <c r="I21" s="29"/>
    </row>
    <row r="22" customHeight="1" spans="1:9">
      <c r="A22" s="29"/>
      <c r="B22" s="25"/>
      <c r="C22" s="26"/>
      <c r="D22" s="26"/>
      <c r="E22" s="28"/>
      <c r="F22" s="28"/>
      <c r="G22" s="28"/>
      <c r="H22" s="28" t="s">
        <v>199</v>
      </c>
      <c r="I22" s="29"/>
    </row>
    <row r="23" customHeight="1" spans="1:9">
      <c r="A23" s="29"/>
      <c r="B23" s="25"/>
      <c r="C23" s="26"/>
      <c r="D23" s="26"/>
      <c r="E23" s="28"/>
      <c r="F23" s="28"/>
      <c r="G23" s="28"/>
      <c r="H23" s="28" t="s">
        <v>199</v>
      </c>
      <c r="I23" s="29"/>
    </row>
    <row r="24" customHeight="1" spans="1:9">
      <c r="A24" s="29"/>
      <c r="B24" s="25"/>
      <c r="C24" s="26"/>
      <c r="D24" s="26"/>
      <c r="E24" s="28"/>
      <c r="F24" s="28"/>
      <c r="G24" s="28"/>
      <c r="H24" s="28" t="s">
        <v>199</v>
      </c>
      <c r="I24" s="29"/>
    </row>
    <row r="25" customHeight="1" spans="1:9">
      <c r="A25" s="29"/>
      <c r="B25" s="25"/>
      <c r="C25" s="26"/>
      <c r="D25" s="26"/>
      <c r="E25" s="28"/>
      <c r="F25" s="28"/>
      <c r="G25" s="28"/>
      <c r="H25" s="28" t="s">
        <v>199</v>
      </c>
      <c r="I25" s="29"/>
    </row>
    <row r="26" customHeight="1" spans="1:9">
      <c r="A26" s="29"/>
      <c r="B26" s="25"/>
      <c r="C26" s="26"/>
      <c r="D26" s="26"/>
      <c r="E26" s="28"/>
      <c r="F26" s="28"/>
      <c r="G26" s="28"/>
      <c r="H26" s="28" t="s">
        <v>199</v>
      </c>
      <c r="I26" s="29"/>
    </row>
    <row r="27" customHeight="1" spans="1:9">
      <c r="A27" s="29"/>
      <c r="B27" s="25"/>
      <c r="C27" s="26"/>
      <c r="D27" s="26"/>
      <c r="E27" s="28"/>
      <c r="F27" s="28"/>
      <c r="G27" s="28"/>
      <c r="H27" s="28"/>
      <c r="I27" s="29"/>
    </row>
    <row r="28" customHeight="1" spans="1:9">
      <c r="A28" s="30" t="s">
        <v>255</v>
      </c>
      <c r="B28" s="56"/>
      <c r="C28" s="26"/>
      <c r="D28" s="26"/>
      <c r="E28" s="28">
        <f>SUM(E6:E27)</f>
        <v>0</v>
      </c>
      <c r="F28" s="28">
        <f>SUM(F6:F27)</f>
        <v>0</v>
      </c>
      <c r="G28" s="28"/>
      <c r="H28" s="28" t="s">
        <v>199</v>
      </c>
      <c r="I28" s="29"/>
    </row>
    <row r="29" customHeight="1" spans="1:9">
      <c r="A29" s="32" t="str">
        <f>基础信息!A4</f>
        <v>被评估单位填表人：俞蕊</v>
      </c>
      <c r="B29" s="32"/>
      <c r="C29" s="32"/>
      <c r="D29" s="32"/>
      <c r="F29" s="34" t="str">
        <f>基础信息!A3</f>
        <v>评估人员：李美花、刘婧</v>
      </c>
      <c r="G29" s="34"/>
      <c r="H29" s="34"/>
      <c r="I29" s="34"/>
    </row>
    <row r="30" customHeight="1" spans="1:4">
      <c r="A30" s="35" t="str">
        <f>基础信息!A5</f>
        <v>填表日期：2021年8月27日</v>
      </c>
      <c r="B30" s="36"/>
      <c r="C30" s="36"/>
      <c r="D30" s="36"/>
    </row>
  </sheetData>
  <mergeCells count="5">
    <mergeCell ref="A1:I1"/>
    <mergeCell ref="A2:I2"/>
    <mergeCell ref="A28:B28"/>
    <mergeCell ref="A29:D29"/>
    <mergeCell ref="F29:I29"/>
  </mergeCells>
  <printOptions horizontalCentered="1"/>
  <pageMargins left="1" right="1" top="0.87" bottom="0.87" header="1.06" footer="0.51"/>
  <pageSetup paperSize="9" fitToHeight="0" orientation="landscape" verticalDpi="600"/>
  <headerFooter scaleWithDoc="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8"/>
  <sheetViews>
    <sheetView view="pageBreakPreview" zoomScale="90" zoomScaleNormal="100" workbookViewId="0">
      <selection activeCell="M8" sqref="M8"/>
    </sheetView>
  </sheetViews>
  <sheetFormatPr defaultColWidth="9" defaultRowHeight="15.75" customHeight="1"/>
  <cols>
    <col min="1" max="1" width="5.5" style="70" customWidth="1"/>
    <col min="2" max="2" width="18.25" style="70" customWidth="1"/>
    <col min="3" max="3" width="10" style="70" customWidth="1"/>
    <col min="4" max="4" width="20.1416666666667" style="70" customWidth="1"/>
    <col min="5" max="6" width="12.4916666666667" style="70" customWidth="1"/>
    <col min="7" max="7" width="12.875" style="70" customWidth="1"/>
    <col min="8" max="9" width="9.16666666666667" style="70" customWidth="1"/>
    <col min="10" max="10" width="16.8083333333333" style="70" customWidth="1"/>
    <col min="11" max="16384" width="9" style="70"/>
  </cols>
  <sheetData>
    <row r="1" s="68" customFormat="1" ht="30" customHeight="1" spans="1:10">
      <c r="A1" s="72" t="s">
        <v>1181</v>
      </c>
      <c r="B1" s="73"/>
      <c r="C1" s="73"/>
      <c r="D1" s="73"/>
      <c r="E1" s="73"/>
      <c r="F1" s="73"/>
      <c r="G1" s="73"/>
      <c r="H1" s="73"/>
      <c r="I1" s="73"/>
      <c r="J1" s="73"/>
    </row>
    <row r="2" ht="14.1" customHeight="1" spans="1:10">
      <c r="A2" s="74" t="str">
        <f>基础信息!A1</f>
        <v>评估基准日：2021年6月30日</v>
      </c>
      <c r="B2" s="75"/>
      <c r="C2" s="75"/>
      <c r="D2" s="75"/>
      <c r="E2" s="75"/>
      <c r="F2" s="75"/>
      <c r="G2" s="75"/>
      <c r="H2" s="75"/>
      <c r="I2" s="75"/>
      <c r="J2" s="75"/>
    </row>
    <row r="3" ht="14.1" customHeight="1" spans="1:10">
      <c r="A3" s="75"/>
      <c r="B3" s="75"/>
      <c r="C3" s="75"/>
      <c r="D3" s="75"/>
      <c r="E3" s="75"/>
      <c r="F3" s="75"/>
      <c r="G3" s="75"/>
      <c r="H3" s="75"/>
      <c r="I3" s="75"/>
      <c r="J3" s="395" t="s">
        <v>1182</v>
      </c>
    </row>
    <row r="4" customHeight="1" spans="1:10">
      <c r="A4" s="391" t="str">
        <f>基础信息!A2</f>
        <v>被评估单位：江苏省糖烟酒总公司</v>
      </c>
      <c r="J4" s="79" t="s">
        <v>119</v>
      </c>
    </row>
    <row r="5" s="313" customFormat="1" customHeight="1" spans="1:10">
      <c r="A5" s="85" t="s">
        <v>120</v>
      </c>
      <c r="B5" s="85" t="s">
        <v>1179</v>
      </c>
      <c r="C5" s="85" t="s">
        <v>261</v>
      </c>
      <c r="D5" s="85" t="s">
        <v>1180</v>
      </c>
      <c r="E5" s="85" t="s">
        <v>243</v>
      </c>
      <c r="F5" s="214" t="s">
        <v>86</v>
      </c>
      <c r="G5" s="85" t="s">
        <v>87</v>
      </c>
      <c r="H5" s="85" t="s">
        <v>88</v>
      </c>
      <c r="I5" s="85" t="s">
        <v>218</v>
      </c>
      <c r="J5" s="85" t="s">
        <v>182</v>
      </c>
    </row>
    <row r="6" s="70" customFormat="1" customHeight="1" spans="1:10">
      <c r="A6" s="82">
        <v>1</v>
      </c>
      <c r="B6" s="83" t="s">
        <v>1183</v>
      </c>
      <c r="C6" s="104" t="s">
        <v>1184</v>
      </c>
      <c r="D6" s="83" t="s">
        <v>1183</v>
      </c>
      <c r="E6" s="107"/>
      <c r="F6" s="86"/>
      <c r="G6" s="86">
        <v>683654.81</v>
      </c>
      <c r="H6" s="86"/>
      <c r="I6" s="86" t="s">
        <v>199</v>
      </c>
      <c r="J6" s="105" t="s">
        <v>1185</v>
      </c>
    </row>
    <row r="7" s="70" customFormat="1" customHeight="1" spans="1:10">
      <c r="A7" s="82">
        <v>2</v>
      </c>
      <c r="B7" s="83" t="s">
        <v>1186</v>
      </c>
      <c r="C7" s="104">
        <v>42248</v>
      </c>
      <c r="D7" s="83" t="s">
        <v>1186</v>
      </c>
      <c r="E7" s="85"/>
      <c r="F7" s="86"/>
      <c r="G7" s="86">
        <v>4267.25</v>
      </c>
      <c r="H7" s="86"/>
      <c r="I7" s="86" t="s">
        <v>199</v>
      </c>
      <c r="J7" s="105" t="s">
        <v>1185</v>
      </c>
    </row>
    <row r="8" s="70" customFormat="1" customHeight="1" spans="1:10">
      <c r="A8" s="82">
        <v>3</v>
      </c>
      <c r="B8" s="106" t="s">
        <v>1187</v>
      </c>
      <c r="C8" s="104" t="s">
        <v>1188</v>
      </c>
      <c r="D8" s="106" t="s">
        <v>1187</v>
      </c>
      <c r="E8" s="107"/>
      <c r="F8" s="86"/>
      <c r="G8" s="86">
        <v>13217.97</v>
      </c>
      <c r="H8" s="86"/>
      <c r="I8" s="86" t="s">
        <v>199</v>
      </c>
      <c r="J8" s="105" t="s">
        <v>1185</v>
      </c>
    </row>
    <row r="9" s="70" customFormat="1" customHeight="1" spans="1:10">
      <c r="A9" s="82">
        <v>4</v>
      </c>
      <c r="B9" s="106" t="s">
        <v>1189</v>
      </c>
      <c r="C9" s="104" t="s">
        <v>1190</v>
      </c>
      <c r="D9" s="106" t="s">
        <v>1189</v>
      </c>
      <c r="E9" s="107"/>
      <c r="F9" s="86"/>
      <c r="G9" s="86">
        <v>188.27</v>
      </c>
      <c r="H9" s="86"/>
      <c r="I9" s="86" t="s">
        <v>199</v>
      </c>
      <c r="J9" s="105" t="s">
        <v>1185</v>
      </c>
    </row>
    <row r="10" customHeight="1" spans="1:10">
      <c r="A10" s="82"/>
      <c r="B10" s="107"/>
      <c r="C10" s="107"/>
      <c r="D10" s="107"/>
      <c r="E10" s="107"/>
      <c r="F10" s="86"/>
      <c r="G10" s="86"/>
      <c r="H10" s="86"/>
      <c r="I10" s="86" t="s">
        <v>199</v>
      </c>
      <c r="J10" s="87"/>
    </row>
    <row r="11" customHeight="1" spans="1:10">
      <c r="A11" s="82"/>
      <c r="B11" s="107"/>
      <c r="C11" s="107"/>
      <c r="D11" s="107"/>
      <c r="E11" s="107"/>
      <c r="F11" s="86"/>
      <c r="G11" s="86"/>
      <c r="H11" s="86"/>
      <c r="I11" s="86" t="s">
        <v>199</v>
      </c>
      <c r="J11" s="87"/>
    </row>
    <row r="12" customHeight="1" spans="1:10">
      <c r="A12" s="82"/>
      <c r="B12" s="107"/>
      <c r="C12" s="107"/>
      <c r="D12" s="107"/>
      <c r="E12" s="107"/>
      <c r="F12" s="86"/>
      <c r="G12" s="86"/>
      <c r="H12" s="86"/>
      <c r="I12" s="86" t="s">
        <v>199</v>
      </c>
      <c r="J12" s="87"/>
    </row>
    <row r="13" customHeight="1" spans="1:10">
      <c r="A13" s="82"/>
      <c r="B13" s="107"/>
      <c r="C13" s="107"/>
      <c r="D13" s="107"/>
      <c r="E13" s="107"/>
      <c r="F13" s="86"/>
      <c r="G13" s="86"/>
      <c r="H13" s="86"/>
      <c r="I13" s="86" t="s">
        <v>199</v>
      </c>
      <c r="J13" s="87"/>
    </row>
    <row r="14" customHeight="1" spans="1:10">
      <c r="A14" s="82"/>
      <c r="B14" s="107"/>
      <c r="C14" s="107"/>
      <c r="D14" s="107"/>
      <c r="E14" s="107"/>
      <c r="F14" s="86"/>
      <c r="G14" s="86"/>
      <c r="H14" s="86"/>
      <c r="I14" s="86" t="s">
        <v>199</v>
      </c>
      <c r="J14" s="87"/>
    </row>
    <row r="15" customHeight="1" spans="1:10">
      <c r="A15" s="82"/>
      <c r="B15" s="107"/>
      <c r="C15" s="107"/>
      <c r="D15" s="107"/>
      <c r="E15" s="107"/>
      <c r="F15" s="86"/>
      <c r="G15" s="86"/>
      <c r="H15" s="86"/>
      <c r="I15" s="86" t="s">
        <v>199</v>
      </c>
      <c r="J15" s="87"/>
    </row>
    <row r="16" customHeight="1" spans="1:10">
      <c r="A16" s="82"/>
      <c r="B16" s="107"/>
      <c r="C16" s="107"/>
      <c r="D16" s="107"/>
      <c r="E16" s="107"/>
      <c r="F16" s="86"/>
      <c r="G16" s="86"/>
      <c r="H16" s="86"/>
      <c r="I16" s="86" t="s">
        <v>199</v>
      </c>
      <c r="J16" s="87"/>
    </row>
    <row r="17" customHeight="1" spans="1:10">
      <c r="A17" s="82"/>
      <c r="B17" s="107"/>
      <c r="C17" s="107"/>
      <c r="D17" s="107"/>
      <c r="E17" s="107"/>
      <c r="F17" s="86"/>
      <c r="G17" s="86"/>
      <c r="H17" s="86"/>
      <c r="I17" s="86"/>
      <c r="J17" s="87"/>
    </row>
    <row r="18" customHeight="1" spans="1:10">
      <c r="A18" s="82"/>
      <c r="B18" s="107"/>
      <c r="C18" s="107"/>
      <c r="D18" s="107"/>
      <c r="E18" s="107"/>
      <c r="F18" s="86"/>
      <c r="G18" s="86"/>
      <c r="H18" s="86"/>
      <c r="I18" s="86" t="s">
        <v>199</v>
      </c>
      <c r="J18" s="87"/>
    </row>
    <row r="19" customHeight="1" spans="1:10">
      <c r="A19" s="82"/>
      <c r="B19" s="107"/>
      <c r="C19" s="107"/>
      <c r="D19" s="107"/>
      <c r="E19" s="107"/>
      <c r="F19" s="86"/>
      <c r="G19" s="86"/>
      <c r="H19" s="86"/>
      <c r="I19" s="86" t="s">
        <v>199</v>
      </c>
      <c r="J19" s="87"/>
    </row>
    <row r="20" customHeight="1" spans="1:10">
      <c r="A20" s="82"/>
      <c r="B20" s="107"/>
      <c r="C20" s="107"/>
      <c r="D20" s="107"/>
      <c r="E20" s="107"/>
      <c r="F20" s="86"/>
      <c r="G20" s="86"/>
      <c r="H20" s="86"/>
      <c r="I20" s="86" t="s">
        <v>199</v>
      </c>
      <c r="J20" s="87"/>
    </row>
    <row r="21" customHeight="1" spans="1:10">
      <c r="A21" s="82"/>
      <c r="B21" s="107"/>
      <c r="C21" s="107"/>
      <c r="D21" s="107"/>
      <c r="E21" s="107"/>
      <c r="F21" s="86"/>
      <c r="G21" s="86"/>
      <c r="H21" s="86"/>
      <c r="I21" s="86" t="s">
        <v>199</v>
      </c>
      <c r="J21" s="87"/>
    </row>
    <row r="22" s="71" customFormat="1" customHeight="1" spans="1:10">
      <c r="A22" s="93" t="s">
        <v>898</v>
      </c>
      <c r="B22" s="94"/>
      <c r="C22" s="80"/>
      <c r="D22" s="80"/>
      <c r="E22" s="80"/>
      <c r="F22" s="96">
        <f>SUM(F6:F21)</f>
        <v>0</v>
      </c>
      <c r="G22" s="96">
        <f>SUM(G6:G21)</f>
        <v>701328.3</v>
      </c>
      <c r="H22" s="96"/>
      <c r="I22" s="96" t="s">
        <v>199</v>
      </c>
      <c r="J22" s="97"/>
    </row>
    <row r="23" customHeight="1" spans="1:10">
      <c r="A23" s="98" t="str">
        <f>基础信息!A4</f>
        <v>被评估单位填表人：俞蕊</v>
      </c>
      <c r="B23" s="98"/>
      <c r="C23" s="98"/>
      <c r="D23" s="98"/>
      <c r="F23" s="112" t="str">
        <f>基础信息!A3</f>
        <v>评估人员：李美花、刘婧</v>
      </c>
      <c r="G23" s="112"/>
      <c r="H23" s="112"/>
      <c r="I23" s="112"/>
      <c r="J23" s="112"/>
    </row>
    <row r="24" customHeight="1" spans="1:4">
      <c r="A24" s="392" t="str">
        <f>基础信息!A5</f>
        <v>填表日期：2021年8月27日</v>
      </c>
      <c r="B24" s="392"/>
      <c r="C24" s="392"/>
      <c r="D24" s="392"/>
    </row>
    <row r="25" customHeight="1" spans="1:8">
      <c r="A25" s="393"/>
      <c r="B25" s="393"/>
      <c r="C25" s="393"/>
      <c r="D25" s="393"/>
      <c r="E25" s="393"/>
      <c r="F25" s="393"/>
      <c r="G25" s="393"/>
      <c r="H25" s="393"/>
    </row>
    <row r="26" ht="29" customHeight="1" spans="1:8">
      <c r="A26" s="394"/>
      <c r="B26" s="394"/>
      <c r="C26" s="394"/>
      <c r="D26" s="394"/>
      <c r="E26" s="394"/>
      <c r="F26" s="394"/>
      <c r="G26" s="394"/>
      <c r="H26" s="394"/>
    </row>
    <row r="27" ht="29" customHeight="1" spans="1:8">
      <c r="A27" s="393"/>
      <c r="B27" s="393"/>
      <c r="C27" s="393"/>
      <c r="D27" s="393"/>
      <c r="E27" s="393"/>
      <c r="F27" s="393"/>
      <c r="G27" s="393"/>
      <c r="H27" s="393"/>
    </row>
    <row r="28" ht="29" customHeight="1" spans="1:8">
      <c r="A28" s="394"/>
      <c r="B28" s="394"/>
      <c r="C28" s="394"/>
      <c r="D28" s="394"/>
      <c r="E28" s="394"/>
      <c r="F28" s="394"/>
      <c r="G28" s="394"/>
      <c r="H28" s="394"/>
    </row>
  </sheetData>
  <mergeCells count="8">
    <mergeCell ref="A1:J1"/>
    <mergeCell ref="A2:J2"/>
    <mergeCell ref="A22:B22"/>
    <mergeCell ref="A23:D23"/>
    <mergeCell ref="F23:J23"/>
    <mergeCell ref="A24:D24"/>
    <mergeCell ref="A26:H26"/>
    <mergeCell ref="A28:H28"/>
  </mergeCells>
  <printOptions horizontalCentered="1"/>
  <pageMargins left="0.35" right="0.35" top="0.87" bottom="0.79" header="1.06" footer="0.51"/>
  <pageSetup paperSize="9" fitToHeight="0" orientation="landscape" verticalDpi="600"/>
  <headerFooter scaleWithDoc="0"/>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F23"/>
  <sheetViews>
    <sheetView view="pageBreakPreview" zoomScale="90" zoomScaleNormal="100" workbookViewId="0">
      <selection activeCell="H22" sqref="H22"/>
    </sheetView>
  </sheetViews>
  <sheetFormatPr defaultColWidth="9" defaultRowHeight="15.75" customHeight="1" outlineLevelCol="5"/>
  <cols>
    <col min="1" max="1" width="5.375" style="13" customWidth="1"/>
    <col min="2" max="2" width="28" style="13" customWidth="1"/>
    <col min="3" max="4" width="21.3833333333333" style="195" customWidth="1"/>
    <col min="5" max="5" width="20.125" style="195" customWidth="1"/>
    <col min="6" max="6" width="14.5" style="195" customWidth="1"/>
    <col min="7" max="16384" width="9" style="13"/>
  </cols>
  <sheetData>
    <row r="1" s="11" customFormat="1" ht="30" customHeight="1" spans="1:6">
      <c r="A1" s="14" t="s">
        <v>1191</v>
      </c>
      <c r="B1" s="15"/>
      <c r="C1" s="15"/>
      <c r="D1" s="15"/>
      <c r="E1" s="15"/>
      <c r="F1" s="15"/>
    </row>
    <row r="2" ht="14.1" customHeight="1" spans="1:6">
      <c r="A2" s="16" t="str">
        <f>基础信息!A1</f>
        <v>评估基准日：2021年6月30日</v>
      </c>
      <c r="B2" s="17"/>
      <c r="C2" s="17"/>
      <c r="D2" s="17"/>
      <c r="E2" s="17"/>
      <c r="F2" s="17"/>
    </row>
    <row r="3" ht="14.1" customHeight="1" spans="1:6">
      <c r="A3" s="17"/>
      <c r="B3" s="17"/>
      <c r="C3" s="196"/>
      <c r="D3" s="196"/>
      <c r="E3" s="196"/>
      <c r="F3" s="376" t="s">
        <v>1192</v>
      </c>
    </row>
    <row r="4" customHeight="1" spans="1:6">
      <c r="A4" s="115" t="str">
        <f>基础信息!A2</f>
        <v>被评估单位：江苏省糖烟酒总公司</v>
      </c>
      <c r="F4" s="377" t="s">
        <v>119</v>
      </c>
    </row>
    <row r="5" s="185" customFormat="1" customHeight="1" spans="1:6">
      <c r="A5" s="186" t="s">
        <v>163</v>
      </c>
      <c r="B5" s="186" t="s">
        <v>121</v>
      </c>
      <c r="C5" s="378" t="s">
        <v>86</v>
      </c>
      <c r="D5" s="378" t="s">
        <v>87</v>
      </c>
      <c r="E5" s="379" t="s">
        <v>88</v>
      </c>
      <c r="F5" s="378" t="s">
        <v>181</v>
      </c>
    </row>
    <row r="6" customHeight="1" spans="1:6">
      <c r="A6" s="62" t="s">
        <v>1193</v>
      </c>
      <c r="B6" s="325" t="s">
        <v>136</v>
      </c>
      <c r="C6" s="380">
        <f>'4-1可供出售金融资产汇总'!C25</f>
        <v>500000</v>
      </c>
      <c r="D6" s="380">
        <f>'4-1可供出售金融资产汇总'!D25</f>
        <v>496996.36</v>
      </c>
      <c r="E6" s="381">
        <f>D6-C6</f>
        <v>-3003.64</v>
      </c>
      <c r="F6" s="382">
        <f>IF(C6=0,0,E6/C6*100)</f>
        <v>-0.6</v>
      </c>
    </row>
    <row r="7" customHeight="1" spans="1:6">
      <c r="A7" s="62" t="s">
        <v>1194</v>
      </c>
      <c r="B7" s="325" t="s">
        <v>97</v>
      </c>
      <c r="C7" s="380"/>
      <c r="D7" s="380"/>
      <c r="E7" s="381"/>
      <c r="F7" s="382"/>
    </row>
    <row r="8" customHeight="1" spans="1:6">
      <c r="A8" s="62" t="s">
        <v>1195</v>
      </c>
      <c r="B8" s="325" t="s">
        <v>98</v>
      </c>
      <c r="C8" s="380"/>
      <c r="D8" s="380"/>
      <c r="E8" s="381"/>
      <c r="F8" s="382"/>
    </row>
    <row r="9" customHeight="1" spans="1:6">
      <c r="A9" s="62" t="s">
        <v>1196</v>
      </c>
      <c r="B9" s="325" t="s">
        <v>99</v>
      </c>
      <c r="C9" s="381"/>
      <c r="D9" s="381"/>
      <c r="E9" s="381"/>
      <c r="F9" s="382"/>
    </row>
    <row r="10" s="70" customFormat="1" customHeight="1" spans="1:6">
      <c r="A10" s="383" t="s">
        <v>1197</v>
      </c>
      <c r="B10" s="325" t="s">
        <v>100</v>
      </c>
      <c r="C10" s="384"/>
      <c r="D10" s="385"/>
      <c r="E10" s="385"/>
      <c r="F10" s="382"/>
    </row>
    <row r="11" customHeight="1" spans="1:6">
      <c r="A11" s="62" t="s">
        <v>1198</v>
      </c>
      <c r="B11" s="325" t="s">
        <v>101</v>
      </c>
      <c r="C11" s="380">
        <f>'4-6固定资产汇总'!D22</f>
        <v>145990355.88</v>
      </c>
      <c r="D11" s="381">
        <f>'4-6固定资产汇总'!F22</f>
        <v>173940400</v>
      </c>
      <c r="E11" s="381">
        <f>D11-C11</f>
        <v>27950044.12</v>
      </c>
      <c r="F11" s="382">
        <f>IF(C11=0,0,E11/C11*100)</f>
        <v>19.15</v>
      </c>
    </row>
    <row r="12" customHeight="1" spans="1:6">
      <c r="A12" s="62" t="s">
        <v>1199</v>
      </c>
      <c r="B12" s="325" t="s">
        <v>102</v>
      </c>
      <c r="C12" s="380"/>
      <c r="D12" s="381"/>
      <c r="E12" s="381"/>
      <c r="F12" s="382"/>
    </row>
    <row r="13" customHeight="1" spans="1:6">
      <c r="A13" s="62" t="s">
        <v>1200</v>
      </c>
      <c r="B13" s="325" t="s">
        <v>103</v>
      </c>
      <c r="C13" s="380"/>
      <c r="D13" s="381"/>
      <c r="E13" s="381"/>
      <c r="F13" s="382"/>
    </row>
    <row r="14" customHeight="1" spans="1:6">
      <c r="A14" s="62" t="s">
        <v>1201</v>
      </c>
      <c r="B14" s="325" t="s">
        <v>104</v>
      </c>
      <c r="C14" s="380"/>
      <c r="D14" s="381"/>
      <c r="E14" s="381"/>
      <c r="F14" s="382"/>
    </row>
    <row r="15" customHeight="1" spans="1:6">
      <c r="A15" s="62" t="s">
        <v>1202</v>
      </c>
      <c r="B15" s="325" t="s">
        <v>105</v>
      </c>
      <c r="C15" s="386">
        <f>'4-10无形资产汇总'!C22</f>
        <v>0</v>
      </c>
      <c r="D15" s="387">
        <f>'4-10无形资产汇总'!D22</f>
        <v>0</v>
      </c>
      <c r="E15" s="381">
        <f>D15-C15</f>
        <v>0</v>
      </c>
      <c r="F15" s="382">
        <f>IF(C15=0,0,E15/C15*100)</f>
        <v>0</v>
      </c>
    </row>
    <row r="16" customHeight="1" spans="1:6">
      <c r="A16" s="62" t="s">
        <v>1203</v>
      </c>
      <c r="B16" s="325" t="s">
        <v>106</v>
      </c>
      <c r="C16" s="380"/>
      <c r="D16" s="380"/>
      <c r="E16" s="381"/>
      <c r="F16" s="382"/>
    </row>
    <row r="17" customHeight="1" spans="1:6">
      <c r="A17" s="62" t="s">
        <v>1204</v>
      </c>
      <c r="B17" s="325" t="s">
        <v>107</v>
      </c>
      <c r="C17" s="380"/>
      <c r="D17" s="380"/>
      <c r="E17" s="381"/>
      <c r="F17" s="382"/>
    </row>
    <row r="18" customHeight="1" spans="1:6">
      <c r="A18" s="62" t="s">
        <v>1205</v>
      </c>
      <c r="B18" s="325" t="s">
        <v>108</v>
      </c>
      <c r="C18" s="380"/>
      <c r="D18" s="381"/>
      <c r="E18" s="381"/>
      <c r="F18" s="382"/>
    </row>
    <row r="19" customHeight="1" spans="1:6">
      <c r="A19" s="62" t="s">
        <v>1206</v>
      </c>
      <c r="B19" s="325" t="s">
        <v>109</v>
      </c>
      <c r="C19" s="380"/>
      <c r="D19" s="380"/>
      <c r="E19" s="381"/>
      <c r="F19" s="382"/>
    </row>
    <row r="20" customHeight="1" spans="1:6">
      <c r="A20" s="62" t="s">
        <v>1207</v>
      </c>
      <c r="B20" s="325" t="s">
        <v>110</v>
      </c>
      <c r="C20" s="380"/>
      <c r="D20" s="380"/>
      <c r="E20" s="381"/>
      <c r="F20" s="382"/>
    </row>
    <row r="21" customHeight="1" spans="1:6">
      <c r="A21" s="121" t="s">
        <v>898</v>
      </c>
      <c r="B21" s="308"/>
      <c r="C21" s="388">
        <f>SUM(C6:C20)</f>
        <v>146490355.88</v>
      </c>
      <c r="D21" s="388">
        <f>SUM(D6:D20)</f>
        <v>174437396.36</v>
      </c>
      <c r="E21" s="389">
        <f>D21-C21</f>
        <v>27947040.48</v>
      </c>
      <c r="F21" s="382">
        <f>IF(C21=0,0,E21/C21*100)</f>
        <v>19.08</v>
      </c>
    </row>
    <row r="22" customHeight="1" spans="1:6">
      <c r="A22" s="67"/>
      <c r="D22" s="390" t="str">
        <f>基础信息!A3</f>
        <v>评估人员：李美花、刘婧</v>
      </c>
      <c r="E22" s="390"/>
      <c r="F22" s="390"/>
    </row>
    <row r="23" s="55" customFormat="1" customHeight="1" spans="1:6">
      <c r="A23" s="67"/>
      <c r="B23" s="13"/>
      <c r="C23" s="195"/>
      <c r="D23" s="195"/>
      <c r="E23" s="195"/>
      <c r="F23" s="195"/>
    </row>
  </sheetData>
  <mergeCells count="4">
    <mergeCell ref="A1:F1"/>
    <mergeCell ref="A2:F2"/>
    <mergeCell ref="A21:B21"/>
    <mergeCell ref="D22:F22"/>
  </mergeCells>
  <printOptions horizontalCentered="1"/>
  <pageMargins left="1" right="1" top="0.87" bottom="0.87" header="1.06" footer="0.51"/>
  <pageSetup paperSize="9" fitToHeight="0" orientation="landscape" verticalDpi="600"/>
  <headerFooter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8"/>
  <sheetViews>
    <sheetView view="pageBreakPreview" zoomScale="90" zoomScaleNormal="100" workbookViewId="0">
      <selection activeCell="J10" sqref="J10"/>
    </sheetView>
  </sheetViews>
  <sheetFormatPr defaultColWidth="9" defaultRowHeight="15.75" customHeight="1" outlineLevelCol="5"/>
  <cols>
    <col min="1" max="1" width="6.25" style="13" customWidth="1"/>
    <col min="2" max="2" width="28" style="13" customWidth="1"/>
    <col min="3" max="4" width="19.125" style="13" customWidth="1"/>
    <col min="5" max="5" width="20.125" style="13" customWidth="1"/>
    <col min="6" max="6" width="12.625" style="13" customWidth="1"/>
    <col min="7" max="16384" width="9" style="13"/>
  </cols>
  <sheetData>
    <row r="1" s="11" customFormat="1" ht="30" customHeight="1" spans="1:6">
      <c r="A1" s="14" t="s">
        <v>1208</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60" t="s">
        <v>1209</v>
      </c>
      <c r="F3" s="60"/>
    </row>
    <row r="4" customHeight="1" spans="1:6">
      <c r="A4" s="45" t="str">
        <f>基础信息!A2</f>
        <v>被评估单位：江苏省糖烟酒总公司</v>
      </c>
      <c r="F4" s="61" t="s">
        <v>119</v>
      </c>
    </row>
    <row r="5" s="185" customFormat="1" customHeight="1" spans="1:6">
      <c r="A5" s="186" t="s">
        <v>163</v>
      </c>
      <c r="B5" s="186" t="s">
        <v>121</v>
      </c>
      <c r="C5" s="186" t="s">
        <v>86</v>
      </c>
      <c r="D5" s="186" t="s">
        <v>87</v>
      </c>
      <c r="E5" s="217" t="s">
        <v>88</v>
      </c>
      <c r="F5" s="186" t="s">
        <v>181</v>
      </c>
    </row>
    <row r="6" customHeight="1" spans="1:6">
      <c r="A6" s="62" t="s">
        <v>1210</v>
      </c>
      <c r="B6" s="188" t="s">
        <v>1211</v>
      </c>
      <c r="C6" s="27"/>
      <c r="D6" s="28"/>
      <c r="E6" s="28"/>
      <c r="F6" s="189"/>
    </row>
    <row r="7" customHeight="1" spans="1:6">
      <c r="A7" s="62" t="s">
        <v>1212</v>
      </c>
      <c r="B7" s="188" t="s">
        <v>1213</v>
      </c>
      <c r="C7" s="27"/>
      <c r="D7" s="28"/>
      <c r="E7" s="28"/>
      <c r="F7" s="189"/>
    </row>
    <row r="8" customHeight="1" spans="1:6">
      <c r="A8" s="62" t="s">
        <v>1214</v>
      </c>
      <c r="B8" s="188" t="s">
        <v>1215</v>
      </c>
      <c r="C8" s="27">
        <f>'4-1-3可出售-其他'!F27</f>
        <v>500000</v>
      </c>
      <c r="D8" s="27">
        <f>'4-1-3可出售-其他'!H27</f>
        <v>496996.36</v>
      </c>
      <c r="E8" s="28">
        <f>D8-C8</f>
        <v>-3003.64</v>
      </c>
      <c r="F8" s="189">
        <f>IF(C8=0,0,E8/C8*100)</f>
        <v>-0.6</v>
      </c>
    </row>
    <row r="9" customHeight="1" spans="1:6">
      <c r="A9" s="24"/>
      <c r="B9" s="188"/>
      <c r="C9" s="27"/>
      <c r="D9" s="28"/>
      <c r="E9" s="28"/>
      <c r="F9" s="189"/>
    </row>
    <row r="10" customHeight="1" spans="1:6">
      <c r="A10" s="24"/>
      <c r="B10" s="188"/>
      <c r="C10" s="27"/>
      <c r="D10" s="28"/>
      <c r="E10" s="28"/>
      <c r="F10" s="189"/>
    </row>
    <row r="11" customHeight="1" spans="1:6">
      <c r="A11" s="24"/>
      <c r="B11" s="188"/>
      <c r="C11" s="27"/>
      <c r="D11" s="28"/>
      <c r="E11" s="28"/>
      <c r="F11" s="189"/>
    </row>
    <row r="12" customHeight="1" spans="1:6">
      <c r="A12" s="24"/>
      <c r="B12" s="188"/>
      <c r="C12" s="27"/>
      <c r="D12" s="28"/>
      <c r="E12" s="28"/>
      <c r="F12" s="189"/>
    </row>
    <row r="13" customHeight="1" spans="1:6">
      <c r="A13" s="24"/>
      <c r="B13" s="188"/>
      <c r="C13" s="27"/>
      <c r="D13" s="28"/>
      <c r="E13" s="28"/>
      <c r="F13" s="189"/>
    </row>
    <row r="14" customHeight="1" spans="1:6">
      <c r="A14" s="24"/>
      <c r="B14" s="188"/>
      <c r="C14" s="27"/>
      <c r="D14" s="28"/>
      <c r="E14" s="28"/>
      <c r="F14" s="189"/>
    </row>
    <row r="15" customHeight="1" spans="1:6">
      <c r="A15" s="24"/>
      <c r="B15" s="188"/>
      <c r="C15" s="27"/>
      <c r="D15" s="28"/>
      <c r="E15" s="28"/>
      <c r="F15" s="189"/>
    </row>
    <row r="16" customHeight="1" spans="1:6">
      <c r="A16" s="24"/>
      <c r="B16" s="188"/>
      <c r="C16" s="27"/>
      <c r="D16" s="28"/>
      <c r="E16" s="28"/>
      <c r="F16" s="189"/>
    </row>
    <row r="17" customHeight="1" spans="1:6">
      <c r="A17" s="24"/>
      <c r="B17" s="188"/>
      <c r="C17" s="27"/>
      <c r="D17" s="28"/>
      <c r="E17" s="28"/>
      <c r="F17" s="189"/>
    </row>
    <row r="18" customHeight="1" spans="1:6">
      <c r="A18" s="24"/>
      <c r="B18" s="188"/>
      <c r="C18" s="27"/>
      <c r="D18" s="28"/>
      <c r="E18" s="28"/>
      <c r="F18" s="189"/>
    </row>
    <row r="19" customHeight="1" spans="1:6">
      <c r="A19" s="24"/>
      <c r="B19" s="188"/>
      <c r="C19" s="27"/>
      <c r="D19" s="28"/>
      <c r="E19" s="28"/>
      <c r="F19" s="189"/>
    </row>
    <row r="20" customHeight="1" spans="1:6">
      <c r="A20" s="24"/>
      <c r="B20" s="188"/>
      <c r="C20" s="27"/>
      <c r="D20" s="28"/>
      <c r="E20" s="28"/>
      <c r="F20" s="189"/>
    </row>
    <row r="21" customHeight="1" spans="1:6">
      <c r="A21" s="24"/>
      <c r="B21" s="188"/>
      <c r="C21" s="27"/>
      <c r="D21" s="28"/>
      <c r="E21" s="28"/>
      <c r="F21" s="189"/>
    </row>
    <row r="22" customHeight="1" spans="1:6">
      <c r="A22" s="24"/>
      <c r="B22" s="188"/>
      <c r="C22" s="27"/>
      <c r="D22" s="28"/>
      <c r="E22" s="28"/>
      <c r="F22" s="189"/>
    </row>
    <row r="23" customHeight="1" spans="1:6">
      <c r="A23" s="24"/>
      <c r="B23" s="188"/>
      <c r="C23" s="27"/>
      <c r="D23" s="28"/>
      <c r="E23" s="28"/>
      <c r="F23" s="189"/>
    </row>
    <row r="24" customHeight="1" spans="1:6">
      <c r="A24" s="24"/>
      <c r="B24" s="188"/>
      <c r="C24" s="27"/>
      <c r="D24" s="28"/>
      <c r="E24" s="28"/>
      <c r="F24" s="189"/>
    </row>
    <row r="25" customHeight="1" spans="1:6">
      <c r="A25" s="230" t="s">
        <v>255</v>
      </c>
      <c r="B25" s="375"/>
      <c r="C25" s="27">
        <f>SUM(C6:C24)</f>
        <v>500000</v>
      </c>
      <c r="D25" s="27">
        <f>SUM(D6:D24)</f>
        <v>496996.36</v>
      </c>
      <c r="E25" s="28">
        <f>D25-C25</f>
        <v>-3003.64</v>
      </c>
      <c r="F25" s="189">
        <f>IF(C25=0,0,E25/C25*100)</f>
        <v>-0.6</v>
      </c>
    </row>
    <row r="26" customHeight="1" spans="1:6">
      <c r="A26" s="67"/>
      <c r="D26" s="57" t="str">
        <f>基础信息!A3</f>
        <v>评估人员：李美花、刘婧</v>
      </c>
      <c r="E26" s="57"/>
      <c r="F26" s="57"/>
    </row>
    <row r="27" customHeight="1" spans="1:1">
      <c r="A27" s="67"/>
    </row>
    <row r="28" customHeight="1" spans="1:4">
      <c r="A28" s="202"/>
      <c r="B28" s="202"/>
      <c r="C28" s="202"/>
      <c r="D28" s="202"/>
    </row>
  </sheetData>
  <mergeCells count="6">
    <mergeCell ref="A1:F1"/>
    <mergeCell ref="A2:F2"/>
    <mergeCell ref="E3:F3"/>
    <mergeCell ref="A25:B25"/>
    <mergeCell ref="D26:F26"/>
    <mergeCell ref="A28:D28"/>
  </mergeCells>
  <printOptions horizontalCentered="1"/>
  <pageMargins left="0.98" right="0.98" top="0.87" bottom="0.87" header="1.06" footer="0.51"/>
  <pageSetup paperSize="9" fitToHeight="0" orientation="landscape" verticalDpi="600"/>
  <headerFooter scaleWithDoc="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1"/>
  <sheetViews>
    <sheetView view="pageBreakPreview" zoomScale="90" zoomScaleNormal="100" topLeftCell="A2" workbookViewId="0">
      <selection activeCell="E25" sqref="E25:F25"/>
    </sheetView>
  </sheetViews>
  <sheetFormatPr defaultColWidth="9" defaultRowHeight="15.75" customHeight="1"/>
  <cols>
    <col min="1" max="1" width="4.125" style="13" customWidth="1"/>
    <col min="2" max="2" width="14.875" style="13" customWidth="1"/>
    <col min="3" max="3" width="9" style="13"/>
    <col min="4" max="4" width="7.625" style="13" customWidth="1"/>
    <col min="5" max="5" width="7.75" style="13" customWidth="1"/>
    <col min="6" max="6" width="8.875" style="13"/>
    <col min="7" max="7" width="8.625" style="13" customWidth="1"/>
    <col min="8" max="8" width="11" style="13" customWidth="1"/>
    <col min="9" max="9" width="10.5" style="13" customWidth="1"/>
    <col min="10" max="10" width="8" style="13" customWidth="1"/>
    <col min="11" max="16384" width="9" style="13"/>
  </cols>
  <sheetData>
    <row r="1" s="11" customFormat="1" ht="30" customHeight="1" spans="1:12">
      <c r="A1" s="14" t="s">
        <v>1216</v>
      </c>
      <c r="B1" s="15"/>
      <c r="C1" s="15"/>
      <c r="D1" s="15"/>
      <c r="E1" s="15"/>
      <c r="F1" s="15"/>
      <c r="G1" s="15"/>
      <c r="H1" s="15"/>
      <c r="I1" s="15"/>
      <c r="J1" s="15"/>
      <c r="K1" s="15"/>
      <c r="L1" s="15"/>
    </row>
    <row r="2" ht="14.1" customHeight="1" spans="1:12">
      <c r="A2" s="16" t="str">
        <f>基础信息!A1</f>
        <v>评估基准日：2021年6月30日</v>
      </c>
      <c r="B2" s="17"/>
      <c r="C2" s="17"/>
      <c r="D2" s="17"/>
      <c r="E2" s="17"/>
      <c r="F2" s="17"/>
      <c r="G2" s="17"/>
      <c r="H2" s="18"/>
      <c r="I2" s="18"/>
      <c r="J2" s="18"/>
      <c r="K2" s="18"/>
      <c r="L2" s="18"/>
    </row>
    <row r="3" ht="14.1" customHeight="1" spans="1:12">
      <c r="A3" s="17"/>
      <c r="B3" s="17"/>
      <c r="C3" s="17"/>
      <c r="D3" s="17"/>
      <c r="E3" s="17"/>
      <c r="F3" s="17"/>
      <c r="G3" s="17"/>
      <c r="H3" s="18"/>
      <c r="I3" s="18"/>
      <c r="J3" s="18"/>
      <c r="K3" s="18"/>
      <c r="L3" s="19" t="s">
        <v>1217</v>
      </c>
    </row>
    <row r="4" customHeight="1" spans="1:12">
      <c r="A4" s="45" t="str">
        <f>基础信息!A2</f>
        <v>被评估单位：江苏省糖烟酒总公司</v>
      </c>
      <c r="L4" s="21" t="s">
        <v>119</v>
      </c>
    </row>
    <row r="5" s="12" customFormat="1" ht="27" customHeight="1" spans="1:12">
      <c r="A5" s="22" t="s">
        <v>120</v>
      </c>
      <c r="B5" s="22" t="s">
        <v>231</v>
      </c>
      <c r="C5" s="22" t="s">
        <v>1218</v>
      </c>
      <c r="D5" s="22" t="s">
        <v>233</v>
      </c>
      <c r="E5" s="22" t="s">
        <v>234</v>
      </c>
      <c r="F5" s="197" t="s">
        <v>1219</v>
      </c>
      <c r="G5" s="22" t="s">
        <v>1220</v>
      </c>
      <c r="H5" s="197" t="s">
        <v>86</v>
      </c>
      <c r="I5" s="22" t="s">
        <v>87</v>
      </c>
      <c r="J5" s="22" t="s">
        <v>88</v>
      </c>
      <c r="K5" s="22" t="s">
        <v>218</v>
      </c>
      <c r="L5" s="22" t="s">
        <v>182</v>
      </c>
    </row>
    <row r="6" customHeight="1" spans="1:12">
      <c r="A6" s="24"/>
      <c r="B6" s="25"/>
      <c r="C6" s="24"/>
      <c r="D6" s="26"/>
      <c r="E6" s="24"/>
      <c r="F6" s="24"/>
      <c r="G6" s="28"/>
      <c r="H6" s="28"/>
      <c r="I6" s="28"/>
      <c r="J6" s="28"/>
      <c r="K6" s="28" t="s">
        <v>199</v>
      </c>
      <c r="L6" s="29"/>
    </row>
    <row r="7" customHeight="1" spans="1:12">
      <c r="A7" s="24"/>
      <c r="B7" s="25"/>
      <c r="C7" s="24"/>
      <c r="D7" s="26"/>
      <c r="E7" s="24"/>
      <c r="F7" s="24"/>
      <c r="G7" s="28"/>
      <c r="H7" s="28"/>
      <c r="I7" s="28"/>
      <c r="J7" s="28"/>
      <c r="K7" s="28" t="s">
        <v>199</v>
      </c>
      <c r="L7" s="29"/>
    </row>
    <row r="8" customHeight="1" spans="1:12">
      <c r="A8" s="24"/>
      <c r="B8" s="25"/>
      <c r="C8" s="24"/>
      <c r="D8" s="26"/>
      <c r="E8" s="24"/>
      <c r="G8" s="28"/>
      <c r="H8" s="28"/>
      <c r="I8" s="28"/>
      <c r="J8" s="28"/>
      <c r="K8" s="28" t="s">
        <v>199</v>
      </c>
      <c r="L8" s="29"/>
    </row>
    <row r="9" customHeight="1" spans="1:12">
      <c r="A9" s="24"/>
      <c r="B9" s="25"/>
      <c r="C9" s="24"/>
      <c r="D9" s="26"/>
      <c r="E9" s="24"/>
      <c r="F9" s="24"/>
      <c r="G9" s="28"/>
      <c r="H9" s="28"/>
      <c r="I9" s="28"/>
      <c r="J9" s="28"/>
      <c r="K9" s="28" t="s">
        <v>199</v>
      </c>
      <c r="L9" s="29"/>
    </row>
    <row r="10" customHeight="1" spans="1:12">
      <c r="A10" s="24"/>
      <c r="B10" s="25"/>
      <c r="C10" s="24"/>
      <c r="D10" s="26"/>
      <c r="E10" s="24"/>
      <c r="F10" s="24"/>
      <c r="G10" s="28"/>
      <c r="H10" s="28"/>
      <c r="I10" s="28"/>
      <c r="J10" s="28"/>
      <c r="K10" s="28" t="s">
        <v>199</v>
      </c>
      <c r="L10" s="29"/>
    </row>
    <row r="11" customHeight="1" spans="1:12">
      <c r="A11" s="24"/>
      <c r="B11" s="25"/>
      <c r="C11" s="24"/>
      <c r="D11" s="26"/>
      <c r="E11" s="24"/>
      <c r="F11" s="24"/>
      <c r="G11" s="28"/>
      <c r="H11" s="28"/>
      <c r="I11" s="28"/>
      <c r="J11" s="28"/>
      <c r="K11" s="28" t="s">
        <v>199</v>
      </c>
      <c r="L11" s="29"/>
    </row>
    <row r="12" customHeight="1" spans="1:12">
      <c r="A12" s="24"/>
      <c r="B12" s="25"/>
      <c r="C12" s="24"/>
      <c r="D12" s="26"/>
      <c r="E12" s="24"/>
      <c r="F12" s="24"/>
      <c r="G12" s="28"/>
      <c r="H12" s="28"/>
      <c r="I12" s="28"/>
      <c r="J12" s="28"/>
      <c r="K12" s="28" t="s">
        <v>199</v>
      </c>
      <c r="L12" s="29"/>
    </row>
    <row r="13" customHeight="1" spans="1:12">
      <c r="A13" s="24"/>
      <c r="B13" s="25"/>
      <c r="C13" s="24"/>
      <c r="D13" s="26"/>
      <c r="E13" s="24"/>
      <c r="F13" s="24"/>
      <c r="G13" s="28"/>
      <c r="H13" s="28"/>
      <c r="I13" s="28"/>
      <c r="J13" s="28"/>
      <c r="K13" s="28" t="s">
        <v>199</v>
      </c>
      <c r="L13" s="29"/>
    </row>
    <row r="14" customHeight="1" spans="1:12">
      <c r="A14" s="24"/>
      <c r="B14" s="25"/>
      <c r="C14" s="24"/>
      <c r="D14" s="26"/>
      <c r="E14" s="24"/>
      <c r="F14" s="24"/>
      <c r="G14" s="28"/>
      <c r="H14" s="28"/>
      <c r="I14" s="28"/>
      <c r="J14" s="28"/>
      <c r="K14" s="28" t="s">
        <v>199</v>
      </c>
      <c r="L14" s="29"/>
    </row>
    <row r="15" customHeight="1" spans="1:12">
      <c r="A15" s="24"/>
      <c r="B15" s="25"/>
      <c r="C15" s="24"/>
      <c r="D15" s="26"/>
      <c r="E15" s="24"/>
      <c r="F15" s="24"/>
      <c r="G15" s="28"/>
      <c r="H15" s="28"/>
      <c r="I15" s="28"/>
      <c r="J15" s="28"/>
      <c r="K15" s="28" t="s">
        <v>199</v>
      </c>
      <c r="L15" s="29"/>
    </row>
    <row r="16" customHeight="1" spans="1:12">
      <c r="A16" s="24"/>
      <c r="B16" s="25"/>
      <c r="C16" s="24"/>
      <c r="D16" s="26"/>
      <c r="E16" s="24"/>
      <c r="F16" s="24"/>
      <c r="G16" s="28"/>
      <c r="H16" s="28"/>
      <c r="I16" s="28"/>
      <c r="J16" s="28"/>
      <c r="K16" s="28" t="s">
        <v>199</v>
      </c>
      <c r="L16" s="29"/>
    </row>
    <row r="17" customHeight="1" spans="1:12">
      <c r="A17" s="24"/>
      <c r="B17" s="25"/>
      <c r="C17" s="24"/>
      <c r="D17" s="26"/>
      <c r="E17" s="24"/>
      <c r="F17" s="24"/>
      <c r="G17" s="28"/>
      <c r="H17" s="28"/>
      <c r="I17" s="28"/>
      <c r="J17" s="28"/>
      <c r="K17" s="28" t="s">
        <v>199</v>
      </c>
      <c r="L17" s="29"/>
    </row>
    <row r="18" customHeight="1" spans="1:12">
      <c r="A18" s="24"/>
      <c r="B18" s="25"/>
      <c r="C18" s="24"/>
      <c r="D18" s="26"/>
      <c r="E18" s="24"/>
      <c r="F18" s="24"/>
      <c r="G18" s="28"/>
      <c r="H18" s="28"/>
      <c r="I18" s="28"/>
      <c r="J18" s="28"/>
      <c r="K18" s="28" t="s">
        <v>199</v>
      </c>
      <c r="L18" s="29"/>
    </row>
    <row r="19" customHeight="1" spans="1:12">
      <c r="A19" s="24"/>
      <c r="B19" s="25"/>
      <c r="C19" s="24"/>
      <c r="D19" s="26"/>
      <c r="E19" s="24"/>
      <c r="F19" s="24"/>
      <c r="G19" s="28"/>
      <c r="H19" s="28"/>
      <c r="I19" s="28"/>
      <c r="J19" s="28"/>
      <c r="K19" s="28" t="s">
        <v>199</v>
      </c>
      <c r="L19" s="29"/>
    </row>
    <row r="20" customHeight="1" spans="1:12">
      <c r="A20" s="24"/>
      <c r="B20" s="25"/>
      <c r="C20" s="24"/>
      <c r="D20" s="26"/>
      <c r="E20" s="24"/>
      <c r="F20" s="24"/>
      <c r="G20" s="28"/>
      <c r="H20" s="28"/>
      <c r="I20" s="28"/>
      <c r="J20" s="28"/>
      <c r="K20" s="28" t="s">
        <v>199</v>
      </c>
      <c r="L20" s="29"/>
    </row>
    <row r="21" customHeight="1" spans="1:12">
      <c r="A21" s="24"/>
      <c r="B21" s="25"/>
      <c r="C21" s="24"/>
      <c r="D21" s="26"/>
      <c r="E21" s="24"/>
      <c r="F21" s="24"/>
      <c r="G21" s="28"/>
      <c r="H21" s="28"/>
      <c r="I21" s="28"/>
      <c r="J21" s="28"/>
      <c r="K21" s="28" t="s">
        <v>199</v>
      </c>
      <c r="L21" s="29"/>
    </row>
    <row r="22" customHeight="1" spans="1:12">
      <c r="A22" s="24"/>
      <c r="B22" s="25"/>
      <c r="C22" s="24"/>
      <c r="D22" s="26"/>
      <c r="E22" s="24"/>
      <c r="F22" s="24"/>
      <c r="G22" s="28"/>
      <c r="H22" s="28"/>
      <c r="I22" s="28"/>
      <c r="J22" s="28"/>
      <c r="K22" s="28" t="s">
        <v>199</v>
      </c>
      <c r="L22" s="29"/>
    </row>
    <row r="23" customHeight="1" spans="1:12">
      <c r="A23" s="24"/>
      <c r="B23" s="25"/>
      <c r="C23" s="24"/>
      <c r="D23" s="26"/>
      <c r="E23" s="24"/>
      <c r="F23" s="24"/>
      <c r="G23" s="28"/>
      <c r="H23" s="28"/>
      <c r="I23" s="28"/>
      <c r="J23" s="28"/>
      <c r="K23" s="28" t="s">
        <v>199</v>
      </c>
      <c r="L23" s="29"/>
    </row>
    <row r="24" customHeight="1" spans="1:12">
      <c r="A24" s="24"/>
      <c r="B24" s="25"/>
      <c r="C24" s="24"/>
      <c r="D24" s="26"/>
      <c r="E24" s="24"/>
      <c r="F24" s="24"/>
      <c r="G24" s="28"/>
      <c r="H24" s="28"/>
      <c r="I24" s="28"/>
      <c r="J24" s="28"/>
      <c r="K24" s="28" t="s">
        <v>199</v>
      </c>
      <c r="L24" s="29"/>
    </row>
    <row r="25" customHeight="1" spans="1:12">
      <c r="A25" s="240" t="s">
        <v>1221</v>
      </c>
      <c r="B25" s="62"/>
      <c r="C25" s="28"/>
      <c r="D25" s="28"/>
      <c r="E25" s="28"/>
      <c r="F25" s="28" t="s">
        <v>199</v>
      </c>
      <c r="G25" s="29"/>
      <c r="H25" s="39">
        <f>SUM(H6:H24)</f>
        <v>0</v>
      </c>
      <c r="I25" s="39">
        <f>SUM(I6:I24)</f>
        <v>0</v>
      </c>
      <c r="J25" s="29"/>
      <c r="K25" s="29"/>
      <c r="L25" s="29"/>
    </row>
    <row r="26" customHeight="1" spans="1:12">
      <c r="A26" s="240" t="s">
        <v>1222</v>
      </c>
      <c r="B26" s="62"/>
      <c r="C26" s="28"/>
      <c r="D26" s="28"/>
      <c r="E26" s="28"/>
      <c r="F26" s="28" t="s">
        <v>199</v>
      </c>
      <c r="G26" s="29"/>
      <c r="H26" s="29"/>
      <c r="I26" s="29"/>
      <c r="J26" s="29"/>
      <c r="K26" s="29"/>
      <c r="L26" s="29"/>
    </row>
    <row r="27" customHeight="1" spans="1:12">
      <c r="A27" s="22" t="s">
        <v>1221</v>
      </c>
      <c r="B27" s="24"/>
      <c r="C27" s="29"/>
      <c r="D27" s="29"/>
      <c r="E27" s="28"/>
      <c r="F27" s="28" t="s">
        <v>199</v>
      </c>
      <c r="G27" s="29"/>
      <c r="H27" s="39">
        <f>H25-H26</f>
        <v>0</v>
      </c>
      <c r="I27" s="39">
        <f>I25-I26</f>
        <v>0</v>
      </c>
      <c r="J27" s="29"/>
      <c r="K27" s="29"/>
      <c r="L27" s="29"/>
    </row>
    <row r="28" customHeight="1" spans="1:12">
      <c r="A28" s="51" t="str">
        <f>基础信息!A4</f>
        <v>被评估单位填表人：俞蕊</v>
      </c>
      <c r="B28" s="51"/>
      <c r="C28" s="51"/>
      <c r="D28" s="51"/>
      <c r="E28" s="46"/>
      <c r="F28" s="46"/>
      <c r="G28" s="66" t="str">
        <f>基础信息!A3</f>
        <v>评估人员：李美花、刘婧</v>
      </c>
      <c r="H28" s="66"/>
      <c r="I28" s="66"/>
      <c r="J28" s="66"/>
      <c r="K28" s="66"/>
      <c r="L28" s="66"/>
    </row>
    <row r="29" customHeight="1" spans="1:11">
      <c r="A29" s="51" t="str">
        <f>基础信息!A5</f>
        <v>填表日期：2021年8月27日</v>
      </c>
      <c r="B29" s="51"/>
      <c r="C29" s="51"/>
      <c r="D29" s="51"/>
      <c r="E29" s="46"/>
      <c r="F29" s="46"/>
      <c r="G29" s="46"/>
      <c r="H29" s="46"/>
      <c r="I29" s="46"/>
      <c r="J29" s="46"/>
      <c r="K29" s="46"/>
    </row>
    <row r="30" customHeight="1" spans="1:11">
      <c r="A30" s="46"/>
      <c r="B30" s="46"/>
      <c r="C30" s="46"/>
      <c r="D30" s="46"/>
      <c r="E30" s="46"/>
      <c r="F30" s="46"/>
      <c r="G30" s="46"/>
      <c r="H30" s="46"/>
      <c r="I30" s="46"/>
      <c r="J30" s="46"/>
      <c r="K30" s="46"/>
    </row>
    <row r="31" customHeight="1" spans="1:11">
      <c r="A31" s="46"/>
      <c r="B31" s="46"/>
      <c r="C31" s="46"/>
      <c r="D31" s="46"/>
      <c r="E31" s="46"/>
      <c r="F31" s="46"/>
      <c r="G31" s="46"/>
      <c r="H31" s="46"/>
      <c r="I31" s="46"/>
      <c r="J31" s="46"/>
      <c r="K31" s="46"/>
    </row>
  </sheetData>
  <mergeCells count="8">
    <mergeCell ref="A1:L1"/>
    <mergeCell ref="A2:L2"/>
    <mergeCell ref="A25:B25"/>
    <mergeCell ref="A26:B26"/>
    <mergeCell ref="A27:B27"/>
    <mergeCell ref="A28:D28"/>
    <mergeCell ref="G28:L28"/>
    <mergeCell ref="A29:D29"/>
  </mergeCells>
  <printOptions horizontalCentered="1"/>
  <pageMargins left="0.35" right="0.35" top="0.87" bottom="0.87" header="1.06" footer="0.51"/>
  <pageSetup paperSize="9" fitToHeight="0" orientation="landscape" verticalDpi="600"/>
  <headerFooter scaleWithDoc="0"/>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A30" sqref="A30:D30"/>
    </sheetView>
  </sheetViews>
  <sheetFormatPr defaultColWidth="9" defaultRowHeight="15.75" customHeight="1"/>
  <cols>
    <col min="1" max="1" width="4.375" style="13" customWidth="1"/>
    <col min="2" max="2" width="17.25" style="13" customWidth="1"/>
    <col min="3" max="3" width="8.25" style="13" customWidth="1"/>
    <col min="4" max="4" width="7.875" style="13" customWidth="1"/>
    <col min="5" max="5" width="9" style="13"/>
    <col min="6" max="6" width="9.375" style="13"/>
    <col min="7" max="7" width="13.125" style="13" customWidth="1"/>
    <col min="8" max="8" width="11.75" style="13" customWidth="1"/>
    <col min="9" max="9" width="12.125" style="13" customWidth="1"/>
    <col min="10" max="11" width="8.625" style="13" customWidth="1"/>
    <col min="12" max="12" width="9.75" style="13" customWidth="1"/>
    <col min="13" max="16384" width="9" style="13"/>
  </cols>
  <sheetData>
    <row r="1" s="11" customFormat="1" ht="30" customHeight="1" spans="1:12">
      <c r="A1" s="14" t="s">
        <v>1223</v>
      </c>
      <c r="B1" s="15"/>
      <c r="C1" s="15"/>
      <c r="D1" s="15"/>
      <c r="E1" s="15"/>
      <c r="F1" s="15"/>
      <c r="G1" s="15"/>
      <c r="H1" s="15"/>
      <c r="I1" s="15"/>
      <c r="J1" s="15"/>
      <c r="K1" s="15"/>
      <c r="L1" s="15"/>
    </row>
    <row r="2" ht="14.1" customHeight="1" spans="1:13">
      <c r="A2" s="16" t="str">
        <f>基础信息!A1</f>
        <v>评估基准日：2021年6月30日</v>
      </c>
      <c r="B2" s="17"/>
      <c r="C2" s="17"/>
      <c r="D2" s="17"/>
      <c r="E2" s="17"/>
      <c r="F2" s="17"/>
      <c r="G2" s="17"/>
      <c r="H2" s="17"/>
      <c r="I2" s="18"/>
      <c r="J2" s="18"/>
      <c r="K2" s="18"/>
      <c r="L2" s="18"/>
      <c r="M2" s="18"/>
    </row>
    <row r="3" ht="14.1" customHeight="1" spans="1:13">
      <c r="A3" s="17"/>
      <c r="B3" s="17"/>
      <c r="C3" s="17"/>
      <c r="D3" s="17"/>
      <c r="E3" s="17"/>
      <c r="F3" s="17"/>
      <c r="G3" s="17"/>
      <c r="H3" s="17"/>
      <c r="I3" s="18"/>
      <c r="J3" s="18"/>
      <c r="K3" s="18"/>
      <c r="L3" s="19" t="s">
        <v>1224</v>
      </c>
      <c r="M3" s="18"/>
    </row>
    <row r="4" customHeight="1" spans="1:12">
      <c r="A4" s="45" t="str">
        <f>基础信息!A2</f>
        <v>被评估单位：江苏省糖烟酒总公司</v>
      </c>
      <c r="L4" s="21" t="s">
        <v>119</v>
      </c>
    </row>
    <row r="5" s="12" customFormat="1" customHeight="1" spans="1:12">
      <c r="A5" s="22" t="s">
        <v>120</v>
      </c>
      <c r="B5" s="22" t="s">
        <v>231</v>
      </c>
      <c r="C5" s="22" t="s">
        <v>1225</v>
      </c>
      <c r="D5" s="22" t="s">
        <v>241</v>
      </c>
      <c r="E5" s="22" t="s">
        <v>1226</v>
      </c>
      <c r="F5" s="22" t="s">
        <v>242</v>
      </c>
      <c r="G5" s="22" t="s">
        <v>1227</v>
      </c>
      <c r="H5" s="197" t="s">
        <v>86</v>
      </c>
      <c r="I5" s="22" t="s">
        <v>87</v>
      </c>
      <c r="J5" s="22" t="s">
        <v>88</v>
      </c>
      <c r="K5" s="22" t="s">
        <v>218</v>
      </c>
      <c r="L5" s="22" t="s">
        <v>182</v>
      </c>
    </row>
    <row r="6" customHeight="1" spans="1:12">
      <c r="A6" s="24"/>
      <c r="B6" s="25"/>
      <c r="C6" s="24"/>
      <c r="D6" s="26"/>
      <c r="E6" s="26"/>
      <c r="F6" s="24"/>
      <c r="G6" s="24"/>
      <c r="H6" s="28"/>
      <c r="I6" s="28"/>
      <c r="J6" s="28"/>
      <c r="K6" s="28" t="s">
        <v>199</v>
      </c>
      <c r="L6" s="29"/>
    </row>
    <row r="7" customHeight="1" spans="1:12">
      <c r="A7" s="24"/>
      <c r="B7" s="25"/>
      <c r="C7" s="24"/>
      <c r="D7" s="26"/>
      <c r="E7" s="26"/>
      <c r="F7" s="24"/>
      <c r="G7" s="24"/>
      <c r="H7" s="28"/>
      <c r="I7" s="28"/>
      <c r="J7" s="28"/>
      <c r="K7" s="28" t="s">
        <v>199</v>
      </c>
      <c r="L7" s="29"/>
    </row>
    <row r="8" customHeight="1" spans="1:12">
      <c r="A8" s="24"/>
      <c r="B8" s="25"/>
      <c r="C8" s="24"/>
      <c r="D8" s="26"/>
      <c r="E8" s="26"/>
      <c r="F8" s="24"/>
      <c r="G8" s="24"/>
      <c r="H8" s="28"/>
      <c r="I8" s="28"/>
      <c r="J8" s="28"/>
      <c r="K8" s="28" t="s">
        <v>199</v>
      </c>
      <c r="L8" s="29"/>
    </row>
    <row r="9" customHeight="1" spans="1:12">
      <c r="A9" s="24"/>
      <c r="B9" s="25"/>
      <c r="C9" s="24"/>
      <c r="D9" s="26"/>
      <c r="E9" s="26"/>
      <c r="F9" s="24"/>
      <c r="G9" s="24"/>
      <c r="H9" s="28"/>
      <c r="I9" s="28"/>
      <c r="J9" s="28"/>
      <c r="K9" s="28" t="s">
        <v>199</v>
      </c>
      <c r="L9" s="29"/>
    </row>
    <row r="10" customHeight="1" spans="1:12">
      <c r="A10" s="24"/>
      <c r="B10" s="25"/>
      <c r="C10" s="24"/>
      <c r="D10" s="26"/>
      <c r="E10" s="26"/>
      <c r="F10" s="24"/>
      <c r="G10" s="24"/>
      <c r="H10" s="28"/>
      <c r="I10" s="28"/>
      <c r="J10" s="28"/>
      <c r="K10" s="28" t="s">
        <v>199</v>
      </c>
      <c r="L10" s="29"/>
    </row>
    <row r="11" customHeight="1" spans="1:12">
      <c r="A11" s="24"/>
      <c r="B11" s="25"/>
      <c r="C11" s="24"/>
      <c r="D11" s="26"/>
      <c r="E11" s="26"/>
      <c r="F11" s="24"/>
      <c r="G11" s="24"/>
      <c r="H11" s="28"/>
      <c r="I11" s="28"/>
      <c r="J11" s="28"/>
      <c r="K11" s="28" t="s">
        <v>199</v>
      </c>
      <c r="L11" s="29"/>
    </row>
    <row r="12" customHeight="1" spans="1:12">
      <c r="A12" s="24"/>
      <c r="B12" s="25"/>
      <c r="C12" s="24"/>
      <c r="D12" s="26"/>
      <c r="E12" s="26"/>
      <c r="F12" s="24"/>
      <c r="G12" s="24"/>
      <c r="H12" s="28"/>
      <c r="I12" s="28"/>
      <c r="J12" s="28"/>
      <c r="K12" s="28" t="s">
        <v>199</v>
      </c>
      <c r="L12" s="29"/>
    </row>
    <row r="13" customHeight="1" spans="1:12">
      <c r="A13" s="24"/>
      <c r="B13" s="25"/>
      <c r="C13" s="24"/>
      <c r="D13" s="26"/>
      <c r="E13" s="26"/>
      <c r="F13" s="24"/>
      <c r="G13" s="24"/>
      <c r="H13" s="28"/>
      <c r="I13" s="28"/>
      <c r="J13" s="28"/>
      <c r="K13" s="28" t="s">
        <v>199</v>
      </c>
      <c r="L13" s="29"/>
    </row>
    <row r="14" customHeight="1" spans="1:12">
      <c r="A14" s="24"/>
      <c r="B14" s="25"/>
      <c r="C14" s="24"/>
      <c r="D14" s="26"/>
      <c r="E14" s="26"/>
      <c r="F14" s="24"/>
      <c r="G14" s="24"/>
      <c r="H14" s="28"/>
      <c r="I14" s="28"/>
      <c r="J14" s="28"/>
      <c r="K14" s="28" t="s">
        <v>199</v>
      </c>
      <c r="L14" s="29"/>
    </row>
    <row r="15" customHeight="1" spans="1:12">
      <c r="A15" s="24"/>
      <c r="B15" s="25"/>
      <c r="C15" s="24"/>
      <c r="D15" s="26"/>
      <c r="E15" s="26"/>
      <c r="F15" s="24"/>
      <c r="G15" s="24"/>
      <c r="H15" s="28"/>
      <c r="I15" s="28"/>
      <c r="J15" s="28"/>
      <c r="K15" s="28" t="s">
        <v>199</v>
      </c>
      <c r="L15" s="29"/>
    </row>
    <row r="16" customHeight="1" spans="1:12">
      <c r="A16" s="24"/>
      <c r="B16" s="25"/>
      <c r="C16" s="24"/>
      <c r="D16" s="26"/>
      <c r="E16" s="26"/>
      <c r="F16" s="24"/>
      <c r="G16" s="24"/>
      <c r="H16" s="28"/>
      <c r="I16" s="28"/>
      <c r="J16" s="28"/>
      <c r="K16" s="28" t="s">
        <v>199</v>
      </c>
      <c r="L16" s="29"/>
    </row>
    <row r="17" customHeight="1" spans="1:12">
      <c r="A17" s="24"/>
      <c r="B17" s="25"/>
      <c r="C17" s="24"/>
      <c r="D17" s="26"/>
      <c r="E17" s="26"/>
      <c r="F17" s="24"/>
      <c r="G17" s="24"/>
      <c r="H17" s="28"/>
      <c r="I17" s="28"/>
      <c r="J17" s="28"/>
      <c r="K17" s="28" t="s">
        <v>199</v>
      </c>
      <c r="L17" s="29"/>
    </row>
    <row r="18" customHeight="1" spans="1:12">
      <c r="A18" s="24"/>
      <c r="B18" s="25"/>
      <c r="C18" s="24"/>
      <c r="D18" s="26"/>
      <c r="E18" s="26"/>
      <c r="F18" s="24"/>
      <c r="G18" s="24"/>
      <c r="H18" s="28"/>
      <c r="I18" s="28"/>
      <c r="J18" s="28"/>
      <c r="K18" s="28" t="s">
        <v>199</v>
      </c>
      <c r="L18" s="29"/>
    </row>
    <row r="19" customHeight="1" spans="1:12">
      <c r="A19" s="24"/>
      <c r="B19" s="25"/>
      <c r="C19" s="24"/>
      <c r="D19" s="26"/>
      <c r="E19" s="26"/>
      <c r="F19" s="24"/>
      <c r="G19" s="24"/>
      <c r="H19" s="28"/>
      <c r="I19" s="28"/>
      <c r="J19" s="28"/>
      <c r="K19" s="28" t="s">
        <v>199</v>
      </c>
      <c r="L19" s="29"/>
    </row>
    <row r="20" customHeight="1" spans="1:12">
      <c r="A20" s="24"/>
      <c r="B20" s="25"/>
      <c r="C20" s="24"/>
      <c r="D20" s="26"/>
      <c r="E20" s="26"/>
      <c r="F20" s="24"/>
      <c r="G20" s="24"/>
      <c r="H20" s="28"/>
      <c r="I20" s="28"/>
      <c r="J20" s="28"/>
      <c r="K20" s="28"/>
      <c r="L20" s="29"/>
    </row>
    <row r="21" customHeight="1" spans="1:12">
      <c r="A21" s="24"/>
      <c r="B21" s="25"/>
      <c r="C21" s="24"/>
      <c r="D21" s="26"/>
      <c r="E21" s="26"/>
      <c r="F21" s="24"/>
      <c r="G21" s="24"/>
      <c r="H21" s="28"/>
      <c r="I21" s="28"/>
      <c r="J21" s="28"/>
      <c r="K21" s="28" t="s">
        <v>199</v>
      </c>
      <c r="L21" s="29"/>
    </row>
    <row r="22" customHeight="1" spans="1:12">
      <c r="A22" s="24"/>
      <c r="B22" s="25"/>
      <c r="C22" s="24"/>
      <c r="D22" s="26"/>
      <c r="E22" s="26"/>
      <c r="F22" s="24"/>
      <c r="G22" s="24"/>
      <c r="H22" s="28"/>
      <c r="I22" s="28"/>
      <c r="J22" s="28"/>
      <c r="K22" s="28" t="s">
        <v>199</v>
      </c>
      <c r="L22" s="29"/>
    </row>
    <row r="23" customHeight="1" spans="1:12">
      <c r="A23" s="24"/>
      <c r="B23" s="25"/>
      <c r="C23" s="24"/>
      <c r="D23" s="26"/>
      <c r="E23" s="26"/>
      <c r="F23" s="24"/>
      <c r="G23" s="24"/>
      <c r="H23" s="28"/>
      <c r="I23" s="28"/>
      <c r="J23" s="28"/>
      <c r="K23" s="28" t="s">
        <v>199</v>
      </c>
      <c r="L23" s="29"/>
    </row>
    <row r="24" customHeight="1" spans="1:12">
      <c r="A24" s="24"/>
      <c r="B24" s="25"/>
      <c r="C24" s="24"/>
      <c r="D24" s="26"/>
      <c r="E24" s="26"/>
      <c r="F24" s="24"/>
      <c r="G24" s="24"/>
      <c r="H24" s="28"/>
      <c r="I24" s="28"/>
      <c r="J24" s="28"/>
      <c r="K24" s="28" t="s">
        <v>199</v>
      </c>
      <c r="L24" s="29"/>
    </row>
    <row r="25" customHeight="1" spans="1:12">
      <c r="A25" s="24"/>
      <c r="B25" s="25"/>
      <c r="C25" s="24"/>
      <c r="D25" s="26"/>
      <c r="E25" s="26"/>
      <c r="F25" s="24"/>
      <c r="G25" s="24"/>
      <c r="H25" s="28"/>
      <c r="I25" s="28"/>
      <c r="J25" s="28"/>
      <c r="K25" s="28" t="s">
        <v>199</v>
      </c>
      <c r="L25" s="29"/>
    </row>
    <row r="26" customHeight="1" spans="1:12">
      <c r="A26" s="230" t="s">
        <v>1221</v>
      </c>
      <c r="B26" s="232"/>
      <c r="C26" s="27"/>
      <c r="D26" s="28"/>
      <c r="E26" s="28"/>
      <c r="F26" s="189" t="s">
        <v>199</v>
      </c>
      <c r="G26" s="29"/>
      <c r="H26" s="39">
        <f>SUM(H6:H25)</f>
        <v>0</v>
      </c>
      <c r="I26" s="39">
        <f>SUM(I6:I25)</f>
        <v>0</v>
      </c>
      <c r="J26" s="29"/>
      <c r="K26" s="29"/>
      <c r="L26" s="29"/>
    </row>
    <row r="27" customHeight="1" spans="1:12">
      <c r="A27" s="230" t="s">
        <v>1222</v>
      </c>
      <c r="B27" s="232"/>
      <c r="C27" s="27"/>
      <c r="D27" s="28"/>
      <c r="E27" s="28"/>
      <c r="F27" s="189" t="s">
        <v>199</v>
      </c>
      <c r="G27" s="29"/>
      <c r="H27" s="29"/>
      <c r="I27" s="29"/>
      <c r="J27" s="29"/>
      <c r="K27" s="29"/>
      <c r="L27" s="29"/>
    </row>
    <row r="28" customHeight="1" spans="1:12">
      <c r="A28" s="230" t="s">
        <v>1221</v>
      </c>
      <c r="B28" s="232"/>
      <c r="C28" s="27"/>
      <c r="D28" s="28"/>
      <c r="E28" s="28"/>
      <c r="F28" s="189" t="s">
        <v>199</v>
      </c>
      <c r="G28" s="29"/>
      <c r="H28" s="39">
        <f>H26-H27</f>
        <v>0</v>
      </c>
      <c r="I28" s="39">
        <f>I26-I27</f>
        <v>0</v>
      </c>
      <c r="J28" s="29"/>
      <c r="K28" s="29"/>
      <c r="L28" s="29"/>
    </row>
    <row r="29" customHeight="1" spans="1:12">
      <c r="A29" s="32" t="str">
        <f>基础信息!A4</f>
        <v>被评估单位填表人：俞蕊</v>
      </c>
      <c r="B29" s="32"/>
      <c r="C29" s="32"/>
      <c r="D29" s="32"/>
      <c r="G29" s="57" t="str">
        <f>基础信息!A3</f>
        <v>评估人员：李美花、刘婧</v>
      </c>
      <c r="H29" s="57"/>
      <c r="I29" s="57"/>
      <c r="J29" s="57"/>
      <c r="K29" s="57"/>
      <c r="L29" s="57"/>
    </row>
    <row r="30" customHeight="1" spans="1:4">
      <c r="A30" s="51" t="str">
        <f>基础信息!A5</f>
        <v>填表日期：2021年8月27日</v>
      </c>
      <c r="B30" s="51"/>
      <c r="C30" s="51"/>
      <c r="D30" s="51"/>
    </row>
  </sheetData>
  <mergeCells count="8">
    <mergeCell ref="A1:L1"/>
    <mergeCell ref="A2:L2"/>
    <mergeCell ref="A26:B26"/>
    <mergeCell ref="A27:B27"/>
    <mergeCell ref="A28:B28"/>
    <mergeCell ref="A29:D29"/>
    <mergeCell ref="G29:L29"/>
    <mergeCell ref="A30:D30"/>
  </mergeCells>
  <printOptions horizontalCentered="1"/>
  <pageMargins left="1" right="1" top="0.87" bottom="0.87" header="1.06" footer="0.51"/>
  <pageSetup paperSize="9" scale="96" fitToHeight="0" orientation="landscape" verticalDpi="600"/>
  <headerFooter scaleWithDoc="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view="pageBreakPreview" zoomScale="90" zoomScaleNormal="100" workbookViewId="0">
      <selection activeCell="B6" sqref="B6"/>
    </sheetView>
  </sheetViews>
  <sheetFormatPr defaultColWidth="9" defaultRowHeight="15.75" customHeight="1"/>
  <cols>
    <col min="1" max="1" width="5.625" style="13" customWidth="1"/>
    <col min="2" max="2" width="22.2166666666667" style="13" customWidth="1"/>
    <col min="3" max="4" width="9.725" style="13" customWidth="1"/>
    <col min="5" max="5" width="12.775" style="13" customWidth="1"/>
    <col min="6" max="7" width="13.125" style="13"/>
    <col min="8" max="8" width="14.375" style="13" customWidth="1"/>
    <col min="9" max="9" width="8.75" style="13" customWidth="1"/>
    <col min="10" max="16384" width="9" style="13"/>
  </cols>
  <sheetData>
    <row r="1" s="11" customFormat="1" ht="30" customHeight="1" spans="1:11">
      <c r="A1" s="14" t="s">
        <v>1228</v>
      </c>
      <c r="B1" s="15"/>
      <c r="C1" s="15"/>
      <c r="D1" s="15"/>
      <c r="E1" s="15"/>
      <c r="F1" s="15"/>
      <c r="G1" s="15"/>
      <c r="H1" s="15"/>
      <c r="I1" s="15"/>
      <c r="J1" s="15"/>
      <c r="K1" s="15"/>
    </row>
    <row r="2" ht="14.1" customHeight="1" spans="1:11">
      <c r="A2" s="16" t="str">
        <f>基础信息!A1</f>
        <v>评估基准日：2021年6月30日</v>
      </c>
      <c r="B2" s="17"/>
      <c r="C2" s="17"/>
      <c r="D2" s="17"/>
      <c r="E2" s="17"/>
      <c r="F2" s="18"/>
      <c r="G2" s="18"/>
      <c r="H2" s="18"/>
      <c r="I2" s="18"/>
      <c r="J2" s="18"/>
      <c r="K2" s="18"/>
    </row>
    <row r="3" ht="14.1" customHeight="1" spans="1:11">
      <c r="A3" s="17"/>
      <c r="B3" s="17"/>
      <c r="C3" s="17"/>
      <c r="D3" s="17"/>
      <c r="E3" s="17"/>
      <c r="F3" s="18"/>
      <c r="G3" s="18"/>
      <c r="H3" s="18"/>
      <c r="I3" s="18"/>
      <c r="J3" s="18"/>
      <c r="K3" s="19" t="s">
        <v>1229</v>
      </c>
    </row>
    <row r="4" customHeight="1" spans="1:11">
      <c r="A4" s="45" t="str">
        <f>基础信息!A2</f>
        <v>被评估单位：江苏省糖烟酒总公司</v>
      </c>
      <c r="K4" s="21" t="s">
        <v>119</v>
      </c>
    </row>
    <row r="5" s="114" customFormat="1" ht="27" customHeight="1" spans="1:11">
      <c r="A5" s="116" t="s">
        <v>120</v>
      </c>
      <c r="B5" s="116" t="s">
        <v>231</v>
      </c>
      <c r="C5" s="116" t="s">
        <v>233</v>
      </c>
      <c r="D5" s="204" t="s">
        <v>1230</v>
      </c>
      <c r="E5" s="204" t="s">
        <v>243</v>
      </c>
      <c r="F5" s="204" t="s">
        <v>86</v>
      </c>
      <c r="G5" s="204" t="s">
        <v>1231</v>
      </c>
      <c r="H5" s="116" t="s">
        <v>87</v>
      </c>
      <c r="I5" s="116" t="s">
        <v>88</v>
      </c>
      <c r="J5" s="116" t="s">
        <v>122</v>
      </c>
      <c r="K5" s="116" t="s">
        <v>182</v>
      </c>
    </row>
    <row r="6" customHeight="1" spans="1:11">
      <c r="A6" s="24">
        <v>1</v>
      </c>
      <c r="B6" s="373" t="s">
        <v>1232</v>
      </c>
      <c r="C6" s="26">
        <v>43347</v>
      </c>
      <c r="D6" s="374">
        <v>0.05</v>
      </c>
      <c r="E6" s="28">
        <f>F6</f>
        <v>500000</v>
      </c>
      <c r="F6" s="28">
        <v>500000</v>
      </c>
      <c r="G6" s="28">
        <v>9939927.28</v>
      </c>
      <c r="H6" s="28">
        <f>G6*D6</f>
        <v>496996.36</v>
      </c>
      <c r="I6" s="28"/>
      <c r="J6" s="28" t="s">
        <v>199</v>
      </c>
      <c r="K6" s="29"/>
    </row>
    <row r="7" customHeight="1" spans="1:11">
      <c r="A7" s="24"/>
      <c r="B7" s="25"/>
      <c r="C7" s="26"/>
      <c r="D7" s="24"/>
      <c r="E7" s="28"/>
      <c r="F7" s="28"/>
      <c r="G7" s="28"/>
      <c r="H7" s="28"/>
      <c r="I7" s="28"/>
      <c r="J7" s="28" t="s">
        <v>199</v>
      </c>
      <c r="K7" s="29"/>
    </row>
    <row r="8" customHeight="1" spans="1:11">
      <c r="A8" s="24"/>
      <c r="B8" s="25"/>
      <c r="C8" s="26"/>
      <c r="D8" s="24"/>
      <c r="E8" s="28"/>
      <c r="F8" s="28"/>
      <c r="G8" s="28"/>
      <c r="H8" s="28"/>
      <c r="I8" s="28"/>
      <c r="J8" s="28" t="s">
        <v>199</v>
      </c>
      <c r="K8" s="29"/>
    </row>
    <row r="9" customHeight="1" spans="1:11">
      <c r="A9" s="24"/>
      <c r="B9" s="25"/>
      <c r="C9" s="26"/>
      <c r="D9" s="24"/>
      <c r="E9" s="28"/>
      <c r="F9" s="28"/>
      <c r="G9" s="28"/>
      <c r="H9" s="28"/>
      <c r="I9" s="28"/>
      <c r="J9" s="28" t="s">
        <v>199</v>
      </c>
      <c r="K9" s="29"/>
    </row>
    <row r="10" customHeight="1" spans="1:11">
      <c r="A10" s="24"/>
      <c r="B10" s="25"/>
      <c r="C10" s="26"/>
      <c r="D10" s="24"/>
      <c r="E10" s="28"/>
      <c r="F10" s="28"/>
      <c r="G10" s="28"/>
      <c r="H10" s="28"/>
      <c r="I10" s="28"/>
      <c r="J10" s="28" t="s">
        <v>199</v>
      </c>
      <c r="K10" s="29"/>
    </row>
    <row r="11" customHeight="1" spans="1:11">
      <c r="A11" s="24"/>
      <c r="B11" s="25"/>
      <c r="C11" s="26"/>
      <c r="D11" s="24"/>
      <c r="E11" s="28"/>
      <c r="F11" s="28"/>
      <c r="G11" s="28"/>
      <c r="H11" s="28"/>
      <c r="I11" s="28"/>
      <c r="J11" s="28" t="s">
        <v>199</v>
      </c>
      <c r="K11" s="29"/>
    </row>
    <row r="12" customHeight="1" spans="1:11">
      <c r="A12" s="24"/>
      <c r="B12" s="25"/>
      <c r="C12" s="26"/>
      <c r="D12" s="24"/>
      <c r="E12" s="28"/>
      <c r="F12" s="28"/>
      <c r="G12" s="28"/>
      <c r="H12" s="28"/>
      <c r="I12" s="28"/>
      <c r="J12" s="28" t="s">
        <v>199</v>
      </c>
      <c r="K12" s="29"/>
    </row>
    <row r="13" customHeight="1" spans="1:11">
      <c r="A13" s="24"/>
      <c r="B13" s="25"/>
      <c r="C13" s="26"/>
      <c r="D13" s="24"/>
      <c r="E13" s="28"/>
      <c r="F13" s="28"/>
      <c r="G13" s="28"/>
      <c r="H13" s="28"/>
      <c r="I13" s="28"/>
      <c r="J13" s="28" t="s">
        <v>199</v>
      </c>
      <c r="K13" s="29"/>
    </row>
    <row r="14" customHeight="1" spans="1:11">
      <c r="A14" s="24"/>
      <c r="B14" s="25"/>
      <c r="C14" s="26"/>
      <c r="D14" s="24"/>
      <c r="E14" s="28"/>
      <c r="F14" s="28"/>
      <c r="G14" s="28"/>
      <c r="H14" s="28"/>
      <c r="I14" s="28"/>
      <c r="J14" s="28" t="s">
        <v>199</v>
      </c>
      <c r="K14" s="29"/>
    </row>
    <row r="15" customHeight="1" spans="1:11">
      <c r="A15" s="24"/>
      <c r="B15" s="25"/>
      <c r="C15" s="26"/>
      <c r="D15" s="24"/>
      <c r="E15" s="28"/>
      <c r="F15" s="28"/>
      <c r="G15" s="28"/>
      <c r="H15" s="28"/>
      <c r="I15" s="28"/>
      <c r="J15" s="28" t="s">
        <v>199</v>
      </c>
      <c r="K15" s="29"/>
    </row>
    <row r="16" customHeight="1" spans="1:11">
      <c r="A16" s="24"/>
      <c r="B16" s="25"/>
      <c r="C16" s="26"/>
      <c r="D16" s="24"/>
      <c r="E16" s="28"/>
      <c r="F16" s="28"/>
      <c r="G16" s="28"/>
      <c r="H16" s="28"/>
      <c r="I16" s="28"/>
      <c r="J16" s="28" t="s">
        <v>199</v>
      </c>
      <c r="K16" s="29"/>
    </row>
    <row r="17" customHeight="1" spans="1:11">
      <c r="A17" s="24"/>
      <c r="B17" s="25"/>
      <c r="C17" s="26"/>
      <c r="D17" s="24"/>
      <c r="E17" s="28"/>
      <c r="F17" s="28"/>
      <c r="G17" s="28"/>
      <c r="H17" s="28"/>
      <c r="I17" s="28"/>
      <c r="J17" s="28" t="s">
        <v>199</v>
      </c>
      <c r="K17" s="29"/>
    </row>
    <row r="18" customHeight="1" spans="1:11">
      <c r="A18" s="24"/>
      <c r="B18" s="25"/>
      <c r="C18" s="26"/>
      <c r="D18" s="24"/>
      <c r="E18" s="28"/>
      <c r="F18" s="28"/>
      <c r="G18" s="28"/>
      <c r="H18" s="28"/>
      <c r="I18" s="28"/>
      <c r="J18" s="28" t="s">
        <v>199</v>
      </c>
      <c r="K18" s="29"/>
    </row>
    <row r="19" customHeight="1" spans="1:11">
      <c r="A19" s="24"/>
      <c r="B19" s="25"/>
      <c r="C19" s="26"/>
      <c r="D19" s="24"/>
      <c r="E19" s="28"/>
      <c r="F19" s="28"/>
      <c r="G19" s="28"/>
      <c r="H19" s="28"/>
      <c r="I19" s="28"/>
      <c r="J19" s="28" t="s">
        <v>199</v>
      </c>
      <c r="K19" s="29"/>
    </row>
    <row r="20" customHeight="1" spans="1:11">
      <c r="A20" s="24"/>
      <c r="B20" s="25"/>
      <c r="C20" s="26"/>
      <c r="D20" s="24"/>
      <c r="E20" s="28"/>
      <c r="F20" s="28"/>
      <c r="G20" s="28"/>
      <c r="H20" s="28"/>
      <c r="I20" s="28"/>
      <c r="J20" s="28" t="s">
        <v>199</v>
      </c>
      <c r="K20" s="29"/>
    </row>
    <row r="21" customHeight="1" spans="1:11">
      <c r="A21" s="24"/>
      <c r="B21" s="25"/>
      <c r="C21" s="26"/>
      <c r="D21" s="24"/>
      <c r="E21" s="28"/>
      <c r="F21" s="28"/>
      <c r="G21" s="28"/>
      <c r="H21" s="28"/>
      <c r="I21" s="28"/>
      <c r="J21" s="28" t="s">
        <v>199</v>
      </c>
      <c r="K21" s="29"/>
    </row>
    <row r="22" customHeight="1" spans="1:11">
      <c r="A22" s="24"/>
      <c r="B22" s="25"/>
      <c r="C22" s="26"/>
      <c r="D22" s="24"/>
      <c r="E22" s="28"/>
      <c r="F22" s="28"/>
      <c r="G22" s="28"/>
      <c r="H22" s="28"/>
      <c r="I22" s="28"/>
      <c r="J22" s="28" t="s">
        <v>199</v>
      </c>
      <c r="K22" s="29"/>
    </row>
    <row r="23" customHeight="1" spans="1:11">
      <c r="A23" s="24"/>
      <c r="B23" s="25"/>
      <c r="C23" s="26"/>
      <c r="D23" s="24"/>
      <c r="E23" s="28"/>
      <c r="F23" s="28"/>
      <c r="G23" s="28"/>
      <c r="H23" s="28"/>
      <c r="I23" s="28"/>
      <c r="J23" s="28" t="s">
        <v>199</v>
      </c>
      <c r="K23" s="29"/>
    </row>
    <row r="24" customHeight="1" spans="1:11">
      <c r="A24" s="24"/>
      <c r="B24" s="25"/>
      <c r="C24" s="26"/>
      <c r="D24" s="24"/>
      <c r="E24" s="28"/>
      <c r="F24" s="28"/>
      <c r="G24" s="28"/>
      <c r="H24" s="28"/>
      <c r="I24" s="28"/>
      <c r="J24" s="28" t="s">
        <v>199</v>
      </c>
      <c r="K24" s="29"/>
    </row>
    <row r="25" customHeight="1" spans="1:11">
      <c r="A25" s="230" t="s">
        <v>1221</v>
      </c>
      <c r="B25" s="232"/>
      <c r="C25" s="28"/>
      <c r="D25" s="28"/>
      <c r="E25" s="29"/>
      <c r="F25" s="39">
        <f>SUM(F6:F24)</f>
        <v>500000</v>
      </c>
      <c r="G25" s="39"/>
      <c r="H25" s="39">
        <f>SUM(H6:H24)</f>
        <v>496996.36</v>
      </c>
      <c r="I25" s="29"/>
      <c r="J25" s="29"/>
      <c r="K25" s="29"/>
    </row>
    <row r="26" customHeight="1" spans="1:11">
      <c r="A26" s="230" t="s">
        <v>1222</v>
      </c>
      <c r="B26" s="232"/>
      <c r="C26" s="28"/>
      <c r="D26" s="28"/>
      <c r="E26" s="29"/>
      <c r="F26" s="29"/>
      <c r="G26" s="29"/>
      <c r="H26" s="29"/>
      <c r="I26" s="29"/>
      <c r="J26" s="29"/>
      <c r="K26" s="29"/>
    </row>
    <row r="27" customHeight="1" spans="1:11">
      <c r="A27" s="230" t="s">
        <v>1221</v>
      </c>
      <c r="B27" s="232"/>
      <c r="C27" s="28"/>
      <c r="D27" s="28"/>
      <c r="E27" s="29"/>
      <c r="F27" s="39">
        <f>F25-F26</f>
        <v>500000</v>
      </c>
      <c r="G27" s="39"/>
      <c r="H27" s="39">
        <f>H25-H26</f>
        <v>496996.36</v>
      </c>
      <c r="I27" s="29"/>
      <c r="J27" s="29"/>
      <c r="K27" s="29"/>
    </row>
    <row r="28" customHeight="1" spans="1:11">
      <c r="A28" s="32" t="str">
        <f>基础信息!A4</f>
        <v>被评估单位填表人：俞蕊</v>
      </c>
      <c r="B28" s="32"/>
      <c r="C28" s="32"/>
      <c r="E28" s="57" t="str">
        <f>基础信息!A3</f>
        <v>评估人员：李美花、刘婧</v>
      </c>
      <c r="F28" s="57"/>
      <c r="G28" s="57"/>
      <c r="H28" s="57"/>
      <c r="I28" s="57"/>
      <c r="J28" s="57"/>
      <c r="K28" s="57"/>
    </row>
    <row r="29" customHeight="1" spans="1:3">
      <c r="A29" s="35" t="str">
        <f>基础信息!A5</f>
        <v>填表日期：2021年8月27日</v>
      </c>
      <c r="B29" s="36"/>
      <c r="C29" s="36"/>
    </row>
  </sheetData>
  <mergeCells count="7">
    <mergeCell ref="A1:K1"/>
    <mergeCell ref="A2:K2"/>
    <mergeCell ref="A25:B25"/>
    <mergeCell ref="A26:B26"/>
    <mergeCell ref="A27:B27"/>
    <mergeCell ref="A28:C28"/>
    <mergeCell ref="E28:K28"/>
  </mergeCells>
  <printOptions horizontalCentered="1"/>
  <pageMargins left="1" right="1" top="0.87" bottom="0.87" header="1.06" footer="0.51"/>
  <pageSetup paperSize="9" scale="91" fitToHeight="0" orientation="landscape" verticalDpi="600"/>
  <headerFooter scaleWithDoc="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E25" sqref="E25:F25"/>
    </sheetView>
  </sheetViews>
  <sheetFormatPr defaultColWidth="9" defaultRowHeight="15.75" customHeight="1"/>
  <cols>
    <col min="1" max="1" width="4.375" style="13" customWidth="1"/>
    <col min="2" max="2" width="18" style="13" customWidth="1"/>
    <col min="3" max="3" width="8.5" style="13" customWidth="1"/>
    <col min="4" max="4" width="7.875" style="13" customWidth="1"/>
    <col min="5" max="5" width="9" style="13"/>
    <col min="6" max="6" width="9.375" style="13"/>
    <col min="7" max="7" width="9.375" style="13" customWidth="1"/>
    <col min="8" max="9" width="11.375" style="13" customWidth="1"/>
    <col min="10" max="10" width="9.375" style="13" customWidth="1"/>
    <col min="11" max="11" width="8.625" style="13" customWidth="1"/>
    <col min="12" max="12" width="9.125" style="13" customWidth="1"/>
    <col min="13" max="16384" width="9" style="13"/>
  </cols>
  <sheetData>
    <row r="1" s="11" customFormat="1" ht="30" customHeight="1" spans="1:12">
      <c r="A1" s="14" t="s">
        <v>1233</v>
      </c>
      <c r="B1" s="15"/>
      <c r="C1" s="15"/>
      <c r="D1" s="15"/>
      <c r="E1" s="15"/>
      <c r="F1" s="15"/>
      <c r="G1" s="15"/>
      <c r="H1" s="15"/>
      <c r="I1" s="15"/>
      <c r="J1" s="15"/>
      <c r="K1" s="15"/>
      <c r="L1" s="15"/>
    </row>
    <row r="2" ht="14.1" customHeight="1" spans="1:13">
      <c r="A2" s="16" t="str">
        <f>基础信息!A1</f>
        <v>评估基准日：2021年6月30日</v>
      </c>
      <c r="B2" s="17"/>
      <c r="C2" s="17"/>
      <c r="D2" s="17"/>
      <c r="E2" s="17"/>
      <c r="F2" s="17"/>
      <c r="G2" s="17"/>
      <c r="H2" s="17"/>
      <c r="I2" s="18"/>
      <c r="J2" s="18"/>
      <c r="K2" s="18"/>
      <c r="L2" s="18"/>
      <c r="M2" s="18"/>
    </row>
    <row r="3" ht="14.1" customHeight="1" spans="1:13">
      <c r="A3" s="17"/>
      <c r="B3" s="17"/>
      <c r="C3" s="17"/>
      <c r="D3" s="17"/>
      <c r="E3" s="17"/>
      <c r="F3" s="17"/>
      <c r="G3" s="17"/>
      <c r="H3" s="17"/>
      <c r="I3" s="18"/>
      <c r="J3" s="18"/>
      <c r="K3" s="19" t="s">
        <v>1234</v>
      </c>
      <c r="L3" s="19"/>
      <c r="M3" s="18"/>
    </row>
    <row r="4" customHeight="1" spans="1:12">
      <c r="A4" s="45" t="str">
        <f>基础信息!A2</f>
        <v>被评估单位：江苏省糖烟酒总公司</v>
      </c>
      <c r="J4" s="215" t="s">
        <v>119</v>
      </c>
      <c r="K4" s="215"/>
      <c r="L4" s="215"/>
    </row>
    <row r="5" s="12" customFormat="1" customHeight="1" spans="1:12">
      <c r="A5" s="22" t="s">
        <v>120</v>
      </c>
      <c r="B5" s="22" t="s">
        <v>231</v>
      </c>
      <c r="C5" s="22" t="s">
        <v>1235</v>
      </c>
      <c r="D5" s="22" t="s">
        <v>233</v>
      </c>
      <c r="E5" s="22" t="s">
        <v>1226</v>
      </c>
      <c r="F5" s="22" t="s">
        <v>242</v>
      </c>
      <c r="G5" s="22" t="s">
        <v>1236</v>
      </c>
      <c r="H5" s="197" t="s">
        <v>86</v>
      </c>
      <c r="I5" s="22" t="s">
        <v>87</v>
      </c>
      <c r="J5" s="22" t="s">
        <v>88</v>
      </c>
      <c r="K5" s="22" t="s">
        <v>218</v>
      </c>
      <c r="L5" s="22" t="s">
        <v>182</v>
      </c>
    </row>
    <row r="6" customHeight="1" spans="1:12">
      <c r="A6" s="24"/>
      <c r="B6" s="25"/>
      <c r="C6" s="24"/>
      <c r="D6" s="26"/>
      <c r="E6" s="26"/>
      <c r="F6" s="24"/>
      <c r="G6" s="24"/>
      <c r="H6" s="28"/>
      <c r="I6" s="28"/>
      <c r="J6" s="28"/>
      <c r="K6" s="28" t="s">
        <v>199</v>
      </c>
      <c r="L6" s="29"/>
    </row>
    <row r="7" customHeight="1" spans="1:12">
      <c r="A7" s="24"/>
      <c r="B7" s="25"/>
      <c r="C7" s="24"/>
      <c r="D7" s="26"/>
      <c r="E7" s="26"/>
      <c r="F7" s="24"/>
      <c r="G7" s="24"/>
      <c r="H7" s="28"/>
      <c r="I7" s="28"/>
      <c r="J7" s="28"/>
      <c r="K7" s="28" t="s">
        <v>199</v>
      </c>
      <c r="L7" s="29"/>
    </row>
    <row r="8" customHeight="1" spans="1:12">
      <c r="A8" s="24"/>
      <c r="B8" s="25"/>
      <c r="C8" s="24"/>
      <c r="D8" s="26"/>
      <c r="E8" s="26"/>
      <c r="F8" s="24"/>
      <c r="G8" s="24"/>
      <c r="H8" s="28"/>
      <c r="I8" s="28"/>
      <c r="J8" s="28"/>
      <c r="K8" s="28" t="s">
        <v>199</v>
      </c>
      <c r="L8" s="29"/>
    </row>
    <row r="9" customHeight="1" spans="1:12">
      <c r="A9" s="24"/>
      <c r="B9" s="25"/>
      <c r="C9" s="24"/>
      <c r="D9" s="26"/>
      <c r="E9" s="26"/>
      <c r="F9" s="24"/>
      <c r="G9" s="24"/>
      <c r="H9" s="28"/>
      <c r="I9" s="28"/>
      <c r="J9" s="28"/>
      <c r="K9" s="28" t="s">
        <v>199</v>
      </c>
      <c r="L9" s="29"/>
    </row>
    <row r="10" customHeight="1" spans="1:12">
      <c r="A10" s="24"/>
      <c r="B10" s="25"/>
      <c r="C10" s="24"/>
      <c r="D10" s="26"/>
      <c r="E10" s="26"/>
      <c r="F10" s="24"/>
      <c r="G10" s="24"/>
      <c r="H10" s="28"/>
      <c r="I10" s="28"/>
      <c r="J10" s="28"/>
      <c r="K10" s="28" t="s">
        <v>199</v>
      </c>
      <c r="L10" s="29"/>
    </row>
    <row r="11" customHeight="1" spans="1:12">
      <c r="A11" s="24"/>
      <c r="B11" s="25"/>
      <c r="C11" s="24"/>
      <c r="D11" s="26"/>
      <c r="E11" s="26"/>
      <c r="F11" s="24"/>
      <c r="G11" s="24"/>
      <c r="H11" s="28"/>
      <c r="I11" s="28"/>
      <c r="J11" s="28"/>
      <c r="K11" s="28" t="s">
        <v>199</v>
      </c>
      <c r="L11" s="29"/>
    </row>
    <row r="12" customHeight="1" spans="1:12">
      <c r="A12" s="24"/>
      <c r="B12" s="25"/>
      <c r="C12" s="24"/>
      <c r="D12" s="26"/>
      <c r="E12" s="26"/>
      <c r="F12" s="24"/>
      <c r="G12" s="24"/>
      <c r="H12" s="28"/>
      <c r="I12" s="28"/>
      <c r="J12" s="28"/>
      <c r="K12" s="28" t="s">
        <v>199</v>
      </c>
      <c r="L12" s="29"/>
    </row>
    <row r="13" customHeight="1" spans="1:12">
      <c r="A13" s="24"/>
      <c r="B13" s="25"/>
      <c r="C13" s="24"/>
      <c r="D13" s="26"/>
      <c r="E13" s="26"/>
      <c r="F13" s="24"/>
      <c r="G13" s="24"/>
      <c r="H13" s="28"/>
      <c r="I13" s="28"/>
      <c r="J13" s="28"/>
      <c r="K13" s="28" t="s">
        <v>199</v>
      </c>
      <c r="L13" s="29"/>
    </row>
    <row r="14" customHeight="1" spans="1:12">
      <c r="A14" s="24"/>
      <c r="B14" s="25"/>
      <c r="C14" s="24"/>
      <c r="D14" s="26"/>
      <c r="E14" s="26"/>
      <c r="F14" s="24"/>
      <c r="G14" s="24"/>
      <c r="H14" s="28"/>
      <c r="I14" s="28"/>
      <c r="J14" s="28"/>
      <c r="K14" s="28" t="s">
        <v>199</v>
      </c>
      <c r="L14" s="29"/>
    </row>
    <row r="15" customHeight="1" spans="1:12">
      <c r="A15" s="24"/>
      <c r="B15" s="25"/>
      <c r="C15" s="24"/>
      <c r="D15" s="26"/>
      <c r="E15" s="26"/>
      <c r="F15" s="24"/>
      <c r="G15" s="24"/>
      <c r="H15" s="28"/>
      <c r="I15" s="28"/>
      <c r="J15" s="28"/>
      <c r="K15" s="28" t="s">
        <v>199</v>
      </c>
      <c r="L15" s="29"/>
    </row>
    <row r="16" customHeight="1" spans="1:12">
      <c r="A16" s="24"/>
      <c r="B16" s="25"/>
      <c r="C16" s="24"/>
      <c r="D16" s="26"/>
      <c r="E16" s="26"/>
      <c r="F16" s="24"/>
      <c r="G16" s="24"/>
      <c r="H16" s="28"/>
      <c r="I16" s="28"/>
      <c r="J16" s="28"/>
      <c r="K16" s="28" t="s">
        <v>199</v>
      </c>
      <c r="L16" s="29"/>
    </row>
    <row r="17" customHeight="1" spans="1:12">
      <c r="A17" s="24"/>
      <c r="B17" s="25"/>
      <c r="C17" s="24"/>
      <c r="D17" s="26"/>
      <c r="E17" s="26"/>
      <c r="F17" s="24"/>
      <c r="G17" s="24"/>
      <c r="H17" s="28"/>
      <c r="I17" s="28"/>
      <c r="J17" s="28"/>
      <c r="K17" s="28" t="s">
        <v>199</v>
      </c>
      <c r="L17" s="29"/>
    </row>
    <row r="18" customHeight="1" spans="1:12">
      <c r="A18" s="24"/>
      <c r="B18" s="25"/>
      <c r="C18" s="24"/>
      <c r="D18" s="26"/>
      <c r="E18" s="26"/>
      <c r="F18" s="24"/>
      <c r="G18" s="24"/>
      <c r="H18" s="28"/>
      <c r="I18" s="28"/>
      <c r="J18" s="28"/>
      <c r="K18" s="28" t="s">
        <v>199</v>
      </c>
      <c r="L18" s="29"/>
    </row>
    <row r="19" customHeight="1" spans="1:12">
      <c r="A19" s="24"/>
      <c r="B19" s="25"/>
      <c r="C19" s="24"/>
      <c r="D19" s="26"/>
      <c r="E19" s="26"/>
      <c r="F19" s="24"/>
      <c r="G19" s="24"/>
      <c r="H19" s="28"/>
      <c r="I19" s="28"/>
      <c r="J19" s="28"/>
      <c r="K19" s="28" t="s">
        <v>199</v>
      </c>
      <c r="L19" s="29"/>
    </row>
    <row r="20" customHeight="1" spans="1:12">
      <c r="A20" s="24"/>
      <c r="B20" s="25"/>
      <c r="C20" s="24"/>
      <c r="D20" s="26"/>
      <c r="E20" s="26"/>
      <c r="F20" s="24"/>
      <c r="G20" s="24"/>
      <c r="H20" s="28"/>
      <c r="I20" s="28"/>
      <c r="J20" s="28"/>
      <c r="K20" s="28" t="s">
        <v>199</v>
      </c>
      <c r="L20" s="29"/>
    </row>
    <row r="21" customHeight="1" spans="1:12">
      <c r="A21" s="24"/>
      <c r="B21" s="25"/>
      <c r="C21" s="24"/>
      <c r="D21" s="26"/>
      <c r="E21" s="26"/>
      <c r="F21" s="24"/>
      <c r="G21" s="24"/>
      <c r="H21" s="28"/>
      <c r="I21" s="28"/>
      <c r="J21" s="28"/>
      <c r="K21" s="28" t="s">
        <v>199</v>
      </c>
      <c r="L21" s="29"/>
    </row>
    <row r="22" customHeight="1" spans="1:12">
      <c r="A22" s="24"/>
      <c r="B22" s="25"/>
      <c r="C22" s="24"/>
      <c r="D22" s="26"/>
      <c r="E22" s="26"/>
      <c r="F22" s="24"/>
      <c r="G22" s="24"/>
      <c r="H22" s="28"/>
      <c r="I22" s="28"/>
      <c r="J22" s="28"/>
      <c r="K22" s="28"/>
      <c r="L22" s="29"/>
    </row>
    <row r="23" customHeight="1" spans="1:12">
      <c r="A23" s="24"/>
      <c r="B23" s="25"/>
      <c r="C23" s="24"/>
      <c r="D23" s="26"/>
      <c r="E23" s="26"/>
      <c r="F23" s="24"/>
      <c r="G23" s="24"/>
      <c r="H23" s="28"/>
      <c r="I23" s="28"/>
      <c r="J23" s="28"/>
      <c r="K23" s="28" t="s">
        <v>199</v>
      </c>
      <c r="L23" s="29"/>
    </row>
    <row r="24" customHeight="1" spans="1:12">
      <c r="A24" s="24"/>
      <c r="B24" s="25"/>
      <c r="C24" s="24"/>
      <c r="D24" s="26"/>
      <c r="E24" s="26"/>
      <c r="F24" s="24"/>
      <c r="G24" s="24"/>
      <c r="H24" s="28"/>
      <c r="I24" s="28"/>
      <c r="J24" s="28"/>
      <c r="K24" s="28" t="s">
        <v>199</v>
      </c>
      <c r="L24" s="29"/>
    </row>
    <row r="25" customHeight="1" spans="1:12">
      <c r="A25" s="24"/>
      <c r="B25" s="25"/>
      <c r="C25" s="24"/>
      <c r="D25" s="26"/>
      <c r="E25" s="26"/>
      <c r="F25" s="24"/>
      <c r="G25" s="24"/>
      <c r="H25" s="28"/>
      <c r="I25" s="28"/>
      <c r="J25" s="28"/>
      <c r="K25" s="28" t="s">
        <v>199</v>
      </c>
      <c r="L25" s="29"/>
    </row>
    <row r="26" customHeight="1" spans="1:12">
      <c r="A26" s="30" t="s">
        <v>255</v>
      </c>
      <c r="B26" s="56"/>
      <c r="C26" s="24"/>
      <c r="D26" s="26"/>
      <c r="E26" s="26"/>
      <c r="F26" s="24"/>
      <c r="G26" s="24"/>
      <c r="H26" s="28">
        <f>SUM(H6:H25)</f>
        <v>0</v>
      </c>
      <c r="I26" s="28">
        <f>SUM(I6:I25)</f>
        <v>0</v>
      </c>
      <c r="J26" s="28"/>
      <c r="K26" s="28" t="s">
        <v>199</v>
      </c>
      <c r="L26" s="29"/>
    </row>
    <row r="27" customHeight="1" spans="1:12">
      <c r="A27" s="30" t="s">
        <v>1237</v>
      </c>
      <c r="B27" s="31"/>
      <c r="C27" s="24"/>
      <c r="D27" s="26"/>
      <c r="E27" s="26"/>
      <c r="F27" s="24"/>
      <c r="G27" s="24"/>
      <c r="H27" s="28"/>
      <c r="I27" s="28"/>
      <c r="J27" s="28"/>
      <c r="K27" s="28" t="s">
        <v>199</v>
      </c>
      <c r="L27" s="29"/>
    </row>
    <row r="28" customHeight="1" spans="1:12">
      <c r="A28" s="30" t="s">
        <v>189</v>
      </c>
      <c r="B28" s="56"/>
      <c r="C28" s="24"/>
      <c r="D28" s="26"/>
      <c r="E28" s="26"/>
      <c r="F28" s="24"/>
      <c r="G28" s="24"/>
      <c r="H28" s="28">
        <f>H26-H27</f>
        <v>0</v>
      </c>
      <c r="I28" s="28">
        <f>I26-I27</f>
        <v>0</v>
      </c>
      <c r="J28" s="28"/>
      <c r="K28" s="28" t="s">
        <v>199</v>
      </c>
      <c r="L28" s="29"/>
    </row>
    <row r="29" customHeight="1" spans="1:12">
      <c r="A29" s="32" t="str">
        <f>基础信息!A4</f>
        <v>被评估单位填表人：俞蕊</v>
      </c>
      <c r="B29" s="32"/>
      <c r="C29" s="32"/>
      <c r="D29" s="32"/>
      <c r="G29" s="57" t="str">
        <f>基础信息!A3</f>
        <v>评估人员：李美花、刘婧</v>
      </c>
      <c r="H29" s="57"/>
      <c r="I29" s="57"/>
      <c r="J29" s="57"/>
      <c r="K29" s="57"/>
      <c r="L29" s="57"/>
    </row>
    <row r="30" customHeight="1" spans="1:4">
      <c r="A30" s="32" t="str">
        <f>基础信息!A5</f>
        <v>填表日期：2021年8月27日</v>
      </c>
      <c r="B30" s="32"/>
      <c r="C30" s="32"/>
      <c r="D30" s="32"/>
    </row>
  </sheetData>
  <mergeCells count="10">
    <mergeCell ref="A1:L1"/>
    <mergeCell ref="A2:L2"/>
    <mergeCell ref="K3:L3"/>
    <mergeCell ref="J4:L4"/>
    <mergeCell ref="A26:B26"/>
    <mergeCell ref="A27:B27"/>
    <mergeCell ref="A28:B28"/>
    <mergeCell ref="A29:D29"/>
    <mergeCell ref="G29:L29"/>
    <mergeCell ref="A30:D30"/>
  </mergeCells>
  <printOptions horizontalCentered="1"/>
  <pageMargins left="1" right="1" top="0.87" bottom="0.87" header="1.06" footer="0.51"/>
  <pageSetup paperSize="9" scale="99" fitToHeight="0" orientation="landscape" verticalDpi="600"/>
  <headerFooter scaleWithDoc="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view="pageBreakPreview" zoomScale="90" zoomScaleNormal="100" workbookViewId="0">
      <selection activeCell="E25" sqref="E25:F25"/>
    </sheetView>
  </sheetViews>
  <sheetFormatPr defaultColWidth="9" defaultRowHeight="15.75" customHeight="1"/>
  <cols>
    <col min="1" max="1" width="5.25" style="13" customWidth="1"/>
    <col min="2" max="2" width="23.25" style="13" customWidth="1"/>
    <col min="3" max="3" width="17.25" style="13" customWidth="1"/>
    <col min="4" max="4" width="7.875" style="13" customWidth="1"/>
    <col min="5" max="5" width="13" style="70" customWidth="1"/>
    <col min="6" max="6" width="12.875" style="13" customWidth="1"/>
    <col min="7" max="7" width="10.75" style="13" customWidth="1"/>
    <col min="8" max="8" width="9.625" style="13"/>
    <col min="9" max="9" width="11.625" style="13" customWidth="1"/>
    <col min="10" max="16384" width="9" style="13"/>
  </cols>
  <sheetData>
    <row r="1" s="11" customFormat="1" ht="30" customHeight="1" spans="1:9">
      <c r="A1" s="14" t="s">
        <v>1238</v>
      </c>
      <c r="B1" s="15"/>
      <c r="C1" s="15"/>
      <c r="D1" s="15"/>
      <c r="E1" s="15"/>
      <c r="F1" s="15"/>
      <c r="G1" s="15"/>
      <c r="H1" s="15"/>
      <c r="I1" s="15"/>
    </row>
    <row r="2" ht="14.1" customHeight="1" spans="1:9">
      <c r="A2" s="16" t="str">
        <f>基础信息!A1</f>
        <v>评估基准日：2021年6月30日</v>
      </c>
      <c r="B2" s="17"/>
      <c r="C2" s="17"/>
      <c r="D2" s="17"/>
      <c r="E2" s="18"/>
      <c r="F2" s="18"/>
      <c r="G2" s="18"/>
      <c r="H2" s="18"/>
      <c r="I2" s="18"/>
    </row>
    <row r="3" ht="13.5" customHeight="1" spans="1:9">
      <c r="A3" s="17"/>
      <c r="B3" s="17"/>
      <c r="C3" s="17"/>
      <c r="D3" s="17"/>
      <c r="E3" s="18"/>
      <c r="F3" s="18"/>
      <c r="G3" s="18"/>
      <c r="H3" s="19" t="s">
        <v>1239</v>
      </c>
      <c r="I3" s="19"/>
    </row>
    <row r="4" customHeight="1" spans="1:9">
      <c r="A4" s="45" t="str">
        <f>基础信息!A2</f>
        <v>被评估单位：江苏省糖烟酒总公司</v>
      </c>
      <c r="E4" s="372"/>
      <c r="H4" s="215" t="s">
        <v>119</v>
      </c>
      <c r="I4" s="215"/>
    </row>
    <row r="5" s="12" customFormat="1" customHeight="1" spans="1:9">
      <c r="A5" s="22" t="s">
        <v>120</v>
      </c>
      <c r="B5" s="22" t="s">
        <v>1240</v>
      </c>
      <c r="C5" s="22" t="s">
        <v>260</v>
      </c>
      <c r="D5" s="22" t="s">
        <v>261</v>
      </c>
      <c r="E5" s="22" t="s">
        <v>86</v>
      </c>
      <c r="F5" s="22" t="s">
        <v>87</v>
      </c>
      <c r="G5" s="22" t="s">
        <v>88</v>
      </c>
      <c r="H5" s="22" t="s">
        <v>218</v>
      </c>
      <c r="I5" s="22" t="s">
        <v>182</v>
      </c>
    </row>
    <row r="6" customHeight="1" spans="1:9">
      <c r="A6" s="24"/>
      <c r="B6" s="25"/>
      <c r="C6" s="24"/>
      <c r="D6" s="26"/>
      <c r="E6" s="328"/>
      <c r="F6" s="28"/>
      <c r="G6" s="28"/>
      <c r="H6" s="28" t="s">
        <v>199</v>
      </c>
      <c r="I6" s="29"/>
    </row>
    <row r="7" customHeight="1" spans="1:9">
      <c r="A7" s="24"/>
      <c r="B7" s="25"/>
      <c r="C7" s="24"/>
      <c r="D7" s="26"/>
      <c r="E7" s="328"/>
      <c r="F7" s="28"/>
      <c r="G7" s="28"/>
      <c r="H7" s="28" t="s">
        <v>199</v>
      </c>
      <c r="I7" s="29"/>
    </row>
    <row r="8" customHeight="1" spans="1:9">
      <c r="A8" s="24"/>
      <c r="B8" s="25"/>
      <c r="C8" s="24"/>
      <c r="D8" s="26"/>
      <c r="E8" s="328"/>
      <c r="F8" s="28"/>
      <c r="G8" s="28"/>
      <c r="H8" s="28" t="s">
        <v>199</v>
      </c>
      <c r="I8" s="29"/>
    </row>
    <row r="9" customHeight="1" spans="1:9">
      <c r="A9" s="24"/>
      <c r="B9" s="25"/>
      <c r="C9" s="24"/>
      <c r="D9" s="26"/>
      <c r="E9" s="328"/>
      <c r="F9" s="28"/>
      <c r="G9" s="28"/>
      <c r="H9" s="28" t="s">
        <v>199</v>
      </c>
      <c r="I9" s="29"/>
    </row>
    <row r="10" customHeight="1" spans="1:9">
      <c r="A10" s="24"/>
      <c r="B10" s="25"/>
      <c r="C10" s="24"/>
      <c r="D10" s="26"/>
      <c r="E10" s="328"/>
      <c r="F10" s="28"/>
      <c r="G10" s="28"/>
      <c r="H10" s="28" t="s">
        <v>199</v>
      </c>
      <c r="I10" s="29"/>
    </row>
    <row r="11" customHeight="1" spans="1:9">
      <c r="A11" s="24"/>
      <c r="B11" s="25"/>
      <c r="C11" s="24"/>
      <c r="D11" s="26"/>
      <c r="E11" s="328"/>
      <c r="F11" s="28"/>
      <c r="G11" s="28"/>
      <c r="H11" s="28" t="s">
        <v>199</v>
      </c>
      <c r="I11" s="29"/>
    </row>
    <row r="12" customHeight="1" spans="1:9">
      <c r="A12" s="24"/>
      <c r="B12" s="25"/>
      <c r="C12" s="24"/>
      <c r="D12" s="26"/>
      <c r="E12" s="328"/>
      <c r="F12" s="28"/>
      <c r="G12" s="28"/>
      <c r="H12" s="28"/>
      <c r="I12" s="29"/>
    </row>
    <row r="13" customHeight="1" spans="1:9">
      <c r="A13" s="24"/>
      <c r="B13" s="25"/>
      <c r="C13" s="24"/>
      <c r="D13" s="26"/>
      <c r="E13" s="328"/>
      <c r="F13" s="28"/>
      <c r="G13" s="28"/>
      <c r="H13" s="28"/>
      <c r="I13" s="29"/>
    </row>
    <row r="14" customHeight="1" spans="1:9">
      <c r="A14" s="24"/>
      <c r="B14" s="25"/>
      <c r="C14" s="24"/>
      <c r="D14" s="26"/>
      <c r="E14" s="328"/>
      <c r="F14" s="28"/>
      <c r="G14" s="28"/>
      <c r="H14" s="28"/>
      <c r="I14" s="29"/>
    </row>
    <row r="15" customHeight="1" spans="1:9">
      <c r="A15" s="24"/>
      <c r="B15" s="25"/>
      <c r="C15" s="24"/>
      <c r="D15" s="26"/>
      <c r="E15" s="328"/>
      <c r="F15" s="28"/>
      <c r="G15" s="28"/>
      <c r="H15" s="28"/>
      <c r="I15" s="29"/>
    </row>
    <row r="16" customHeight="1" spans="1:9">
      <c r="A16" s="24"/>
      <c r="B16" s="25"/>
      <c r="C16" s="24"/>
      <c r="D16" s="26"/>
      <c r="E16" s="328"/>
      <c r="F16" s="28"/>
      <c r="G16" s="28"/>
      <c r="H16" s="28"/>
      <c r="I16" s="29"/>
    </row>
    <row r="17" customHeight="1" spans="1:9">
      <c r="A17" s="24"/>
      <c r="B17" s="25"/>
      <c r="C17" s="24"/>
      <c r="D17" s="26"/>
      <c r="E17" s="328"/>
      <c r="F17" s="28"/>
      <c r="G17" s="28"/>
      <c r="H17" s="28"/>
      <c r="I17" s="29"/>
    </row>
    <row r="18" customHeight="1" spans="1:9">
      <c r="A18" s="24"/>
      <c r="B18" s="25"/>
      <c r="C18" s="24"/>
      <c r="D18" s="26"/>
      <c r="E18" s="328"/>
      <c r="F18" s="28"/>
      <c r="G18" s="28"/>
      <c r="H18" s="28" t="s">
        <v>199</v>
      </c>
      <c r="I18" s="29"/>
    </row>
    <row r="19" customHeight="1" spans="1:9">
      <c r="A19" s="24"/>
      <c r="B19" s="25"/>
      <c r="C19" s="24"/>
      <c r="D19" s="26"/>
      <c r="E19" s="328"/>
      <c r="F19" s="28"/>
      <c r="G19" s="28"/>
      <c r="H19" s="28" t="s">
        <v>199</v>
      </c>
      <c r="I19" s="29"/>
    </row>
    <row r="20" customHeight="1" spans="1:9">
      <c r="A20" s="24"/>
      <c r="B20" s="25"/>
      <c r="C20" s="24"/>
      <c r="D20" s="26"/>
      <c r="E20" s="328"/>
      <c r="F20" s="28"/>
      <c r="G20" s="28"/>
      <c r="H20" s="28" t="s">
        <v>199</v>
      </c>
      <c r="I20" s="29"/>
    </row>
    <row r="21" customHeight="1" spans="1:9">
      <c r="A21" s="24"/>
      <c r="B21" s="25"/>
      <c r="C21" s="24"/>
      <c r="D21" s="26"/>
      <c r="E21" s="328"/>
      <c r="F21" s="28"/>
      <c r="G21" s="28"/>
      <c r="H21" s="28" t="s">
        <v>199</v>
      </c>
      <c r="I21" s="29"/>
    </row>
    <row r="22" customHeight="1" spans="1:9">
      <c r="A22" s="24"/>
      <c r="B22" s="25"/>
      <c r="C22" s="24"/>
      <c r="D22" s="26"/>
      <c r="E22" s="328"/>
      <c r="F22" s="28"/>
      <c r="G22" s="28"/>
      <c r="H22" s="28" t="s">
        <v>199</v>
      </c>
      <c r="I22" s="29"/>
    </row>
    <row r="23" customHeight="1" spans="1:9">
      <c r="A23" s="24"/>
      <c r="B23" s="25"/>
      <c r="C23" s="24"/>
      <c r="D23" s="26"/>
      <c r="E23" s="328"/>
      <c r="F23" s="28"/>
      <c r="G23" s="28"/>
      <c r="H23" s="28" t="s">
        <v>199</v>
      </c>
      <c r="I23" s="29"/>
    </row>
    <row r="24" customHeight="1" spans="1:9">
      <c r="A24" s="24"/>
      <c r="B24" s="25"/>
      <c r="C24" s="24"/>
      <c r="D24" s="26"/>
      <c r="E24" s="328"/>
      <c r="F24" s="28"/>
      <c r="G24" s="28"/>
      <c r="H24" s="28" t="s">
        <v>199</v>
      </c>
      <c r="I24" s="29"/>
    </row>
    <row r="25" customHeight="1" spans="1:9">
      <c r="A25" s="24"/>
      <c r="B25" s="25"/>
      <c r="C25" s="24"/>
      <c r="D25" s="26"/>
      <c r="E25" s="328"/>
      <c r="F25" s="28"/>
      <c r="G25" s="28"/>
      <c r="H25" s="28" t="s">
        <v>199</v>
      </c>
      <c r="I25" s="29"/>
    </row>
    <row r="26" customHeight="1" spans="1:9">
      <c r="A26" s="30" t="s">
        <v>255</v>
      </c>
      <c r="B26" s="56"/>
      <c r="C26" s="24"/>
      <c r="D26" s="26"/>
      <c r="E26" s="328">
        <f>SUM(E6:E25)</f>
        <v>0</v>
      </c>
      <c r="F26" s="328">
        <f>SUM(F6:F25)</f>
        <v>0</v>
      </c>
      <c r="G26" s="28"/>
      <c r="H26" s="28" t="s">
        <v>199</v>
      </c>
      <c r="I26" s="29"/>
    </row>
    <row r="27" customHeight="1" spans="1:9">
      <c r="A27" s="30" t="s">
        <v>1241</v>
      </c>
      <c r="B27" s="56"/>
      <c r="C27" s="24"/>
      <c r="D27" s="26"/>
      <c r="E27" s="328"/>
      <c r="F27" s="328"/>
      <c r="G27" s="28"/>
      <c r="H27" s="28" t="s">
        <v>199</v>
      </c>
      <c r="I27" s="29"/>
    </row>
    <row r="28" customHeight="1" spans="1:9">
      <c r="A28" s="30" t="s">
        <v>189</v>
      </c>
      <c r="B28" s="56"/>
      <c r="C28" s="29"/>
      <c r="D28" s="26"/>
      <c r="E28" s="27">
        <f>E26-E27</f>
        <v>0</v>
      </c>
      <c r="F28" s="27">
        <f>F26-F27</f>
        <v>0</v>
      </c>
      <c r="G28" s="28"/>
      <c r="H28" s="28" t="s">
        <v>199</v>
      </c>
      <c r="I28" s="29"/>
    </row>
    <row r="29" customHeight="1" spans="1:9">
      <c r="A29" s="32" t="str">
        <f>基础信息!A4</f>
        <v>被评估单位填表人：俞蕊</v>
      </c>
      <c r="B29" s="32"/>
      <c r="C29" s="32"/>
      <c r="D29" s="32"/>
      <c r="E29" s="34" t="str">
        <f>基础信息!A3</f>
        <v>评估人员：李美花、刘婧</v>
      </c>
      <c r="F29" s="34"/>
      <c r="G29" s="34"/>
      <c r="H29" s="34"/>
      <c r="I29" s="34"/>
    </row>
    <row r="30" customHeight="1" spans="1:4">
      <c r="A30" s="35" t="str">
        <f>基础信息!A5</f>
        <v>填表日期：2021年8月27日</v>
      </c>
      <c r="B30" s="36"/>
      <c r="C30" s="36"/>
      <c r="D30" s="36"/>
    </row>
  </sheetData>
  <mergeCells count="9">
    <mergeCell ref="A1:I1"/>
    <mergeCell ref="A2:I2"/>
    <mergeCell ref="H3:I3"/>
    <mergeCell ref="H4:I4"/>
    <mergeCell ref="A26:B26"/>
    <mergeCell ref="A27:B27"/>
    <mergeCell ref="A28:B28"/>
    <mergeCell ref="A29:D29"/>
    <mergeCell ref="E29:I29"/>
  </mergeCells>
  <printOptions horizontalCentered="1"/>
  <pageMargins left="0.98" right="0.98" top="0.87" bottom="0.87" header="1.06" footer="0.51"/>
  <pageSetup paperSize="9" fitToHeight="0" orientation="landscape" verticalDpi="600"/>
  <headerFooter scaleWithDoc="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G30"/>
  <sheetViews>
    <sheetView tabSelected="1" view="pageBreakPreview" zoomScale="90" zoomScaleNormal="100" workbookViewId="0">
      <selection activeCell="F38" sqref="F38"/>
    </sheetView>
  </sheetViews>
  <sheetFormatPr defaultColWidth="9" defaultRowHeight="15.75" customHeight="1" outlineLevelCol="6"/>
  <cols>
    <col min="1" max="1" width="5.375" style="519" customWidth="1"/>
    <col min="2" max="2" width="26.625" style="519" customWidth="1"/>
    <col min="3" max="3" width="22.375" style="519" customWidth="1"/>
    <col min="4" max="4" width="21.75" style="519" customWidth="1"/>
    <col min="5" max="5" width="19.125" style="519" customWidth="1"/>
    <col min="6" max="6" width="16.125" style="519" customWidth="1"/>
    <col min="7" max="7" width="29.625" style="519"/>
    <col min="8" max="16384" width="9" style="519"/>
  </cols>
  <sheetData>
    <row r="1" ht="25.5" customHeight="1" spans="1:6">
      <c r="A1" s="520" t="s">
        <v>82</v>
      </c>
      <c r="B1" s="520"/>
      <c r="C1" s="521"/>
      <c r="D1" s="521"/>
      <c r="E1" s="521"/>
      <c r="F1" s="521"/>
    </row>
    <row r="2" s="513" customFormat="1" customHeight="1" spans="1:6">
      <c r="A2" s="522" t="str">
        <f>基础信息!A1</f>
        <v>评估基准日：2021年6月30日</v>
      </c>
      <c r="B2" s="522"/>
      <c r="C2" s="522"/>
      <c r="D2" s="522"/>
      <c r="E2" s="522"/>
      <c r="F2" s="522"/>
    </row>
    <row r="3" s="513" customFormat="1" ht="14.25" customHeight="1" spans="1:6">
      <c r="A3" s="522"/>
      <c r="B3" s="522"/>
      <c r="C3" s="522"/>
      <c r="D3" s="522"/>
      <c r="E3" s="522"/>
      <c r="F3" s="523" t="s">
        <v>83</v>
      </c>
    </row>
    <row r="4" s="513" customFormat="1" ht="14.25" customHeight="1" spans="1:6">
      <c r="A4" s="524" t="str">
        <f>基础信息!A2</f>
        <v>被评估单位：江苏省糖烟酒总公司</v>
      </c>
      <c r="B4" s="525"/>
      <c r="F4" s="526" t="s">
        <v>84</v>
      </c>
    </row>
    <row r="5" s="514" customFormat="1" ht="14.25" customHeight="1" spans="1:6">
      <c r="A5" s="527" t="s">
        <v>85</v>
      </c>
      <c r="B5" s="527"/>
      <c r="C5" s="528" t="s">
        <v>86</v>
      </c>
      <c r="D5" s="528" t="s">
        <v>87</v>
      </c>
      <c r="E5" s="528" t="s">
        <v>88</v>
      </c>
      <c r="F5" s="528" t="s">
        <v>89</v>
      </c>
    </row>
    <row r="6" s="514" customFormat="1" ht="15" customHeight="1" spans="1:6">
      <c r="A6" s="529"/>
      <c r="B6" s="529"/>
      <c r="C6" s="530" t="s">
        <v>90</v>
      </c>
      <c r="D6" s="530" t="s">
        <v>91</v>
      </c>
      <c r="E6" s="530" t="s">
        <v>92</v>
      </c>
      <c r="F6" s="530" t="s">
        <v>93</v>
      </c>
    </row>
    <row r="7" s="513" customFormat="1" customHeight="1" spans="1:6">
      <c r="A7" s="531">
        <v>1</v>
      </c>
      <c r="B7" s="532" t="s">
        <v>94</v>
      </c>
      <c r="C7" s="533">
        <f>'2-分类汇总'!C6/10000</f>
        <v>1785.87</v>
      </c>
      <c r="D7" s="533">
        <f>'2-分类汇总'!D6/10000</f>
        <v>1856</v>
      </c>
      <c r="E7" s="533">
        <f t="shared" ref="E7:E15" si="0">D7-C7</f>
        <v>70.13</v>
      </c>
      <c r="F7" s="533">
        <f t="shared" ref="F7:F15" si="1">IF(C7=0,0,E7/C7*100)</f>
        <v>3.93</v>
      </c>
    </row>
    <row r="8" s="513" customFormat="1" ht="14.25" customHeight="1" spans="1:6">
      <c r="A8" s="531">
        <v>2</v>
      </c>
      <c r="B8" s="534" t="s">
        <v>95</v>
      </c>
      <c r="C8" s="533">
        <f>SUM(C9:C23)</f>
        <v>14649.04</v>
      </c>
      <c r="D8" s="533">
        <f>SUM(D9:D23)</f>
        <v>17443.74</v>
      </c>
      <c r="E8" s="533">
        <f t="shared" si="0"/>
        <v>2794.7</v>
      </c>
      <c r="F8" s="533">
        <f t="shared" si="1"/>
        <v>19.08</v>
      </c>
    </row>
    <row r="9" s="515" customFormat="1" ht="15" customHeight="1" spans="1:6">
      <c r="A9" s="531">
        <v>3</v>
      </c>
      <c r="B9" s="535" t="s">
        <v>96</v>
      </c>
      <c r="C9" s="536">
        <f>'2-分类汇总'!C19/10000</f>
        <v>50</v>
      </c>
      <c r="D9" s="536">
        <f>'2-分类汇总'!D19/10000</f>
        <v>49.7</v>
      </c>
      <c r="E9" s="533">
        <f t="shared" si="0"/>
        <v>-0.3</v>
      </c>
      <c r="F9" s="533">
        <f t="shared" si="1"/>
        <v>-0.6</v>
      </c>
    </row>
    <row r="10" s="515" customFormat="1" ht="15" hidden="1" customHeight="1" spans="1:6">
      <c r="A10" s="531">
        <v>4</v>
      </c>
      <c r="B10" s="535" t="s">
        <v>97</v>
      </c>
      <c r="C10" s="536"/>
      <c r="D10" s="536"/>
      <c r="E10" s="533"/>
      <c r="F10" s="533"/>
    </row>
    <row r="11" s="515" customFormat="1" ht="14.25" hidden="1" customHeight="1" spans="1:6">
      <c r="A11" s="531">
        <v>5</v>
      </c>
      <c r="B11" s="535" t="s">
        <v>98</v>
      </c>
      <c r="C11" s="536"/>
      <c r="D11" s="536"/>
      <c r="E11" s="533"/>
      <c r="F11" s="533"/>
    </row>
    <row r="12" s="515" customFormat="1" ht="15" customHeight="1" spans="1:6">
      <c r="A12" s="531">
        <v>6</v>
      </c>
      <c r="B12" s="535" t="s">
        <v>99</v>
      </c>
      <c r="C12" s="537">
        <f>'2-分类汇总'!C22/10000</f>
        <v>0</v>
      </c>
      <c r="D12" s="537">
        <f>'2-分类汇总'!D22/10000</f>
        <v>0</v>
      </c>
      <c r="E12" s="537">
        <f>'2-分类汇总'!E22/10000</f>
        <v>0</v>
      </c>
      <c r="F12" s="537">
        <f>'2-分类汇总'!F22/10000</f>
        <v>0</v>
      </c>
    </row>
    <row r="13" s="515" customFormat="1" hidden="1" customHeight="1" spans="1:6">
      <c r="A13" s="531">
        <v>7</v>
      </c>
      <c r="B13" s="535" t="s">
        <v>100</v>
      </c>
      <c r="C13" s="536"/>
      <c r="D13" s="536"/>
      <c r="E13" s="533"/>
      <c r="F13" s="533"/>
    </row>
    <row r="14" s="515" customFormat="1" customHeight="1" spans="1:6">
      <c r="A14" s="531">
        <v>8</v>
      </c>
      <c r="B14" s="535" t="s">
        <v>101</v>
      </c>
      <c r="C14" s="536">
        <f>'2-分类汇总'!C24/10000</f>
        <v>14599.04</v>
      </c>
      <c r="D14" s="536">
        <f>'2-分类汇总'!D24/10000</f>
        <v>17394.04</v>
      </c>
      <c r="E14" s="533">
        <f t="shared" si="0"/>
        <v>2795</v>
      </c>
      <c r="F14" s="533">
        <f t="shared" si="1"/>
        <v>19.15</v>
      </c>
    </row>
    <row r="15" s="515" customFormat="1" hidden="1" customHeight="1" spans="1:6">
      <c r="A15" s="531">
        <v>9</v>
      </c>
      <c r="B15" s="535" t="s">
        <v>102</v>
      </c>
      <c r="C15" s="536"/>
      <c r="D15" s="536"/>
      <c r="E15" s="533"/>
      <c r="F15" s="533"/>
    </row>
    <row r="16" s="515" customFormat="1" hidden="1" customHeight="1" spans="1:6">
      <c r="A16" s="531">
        <v>10</v>
      </c>
      <c r="B16" s="535" t="s">
        <v>103</v>
      </c>
      <c r="C16" s="536"/>
      <c r="D16" s="536"/>
      <c r="E16" s="533"/>
      <c r="F16" s="533"/>
    </row>
    <row r="17" s="515" customFormat="1" ht="15" hidden="1" customHeight="1" spans="1:6">
      <c r="A17" s="531">
        <v>11</v>
      </c>
      <c r="B17" s="535" t="s">
        <v>104</v>
      </c>
      <c r="C17" s="536"/>
      <c r="D17" s="536"/>
      <c r="E17" s="533"/>
      <c r="F17" s="533"/>
    </row>
    <row r="18" s="516" customFormat="1" ht="15" customHeight="1" spans="1:6">
      <c r="A18" s="531">
        <v>12</v>
      </c>
      <c r="B18" s="535" t="s">
        <v>105</v>
      </c>
      <c r="C18" s="537">
        <f>'2-分类汇总'!C28/10000</f>
        <v>0</v>
      </c>
      <c r="D18" s="537">
        <f>'2-分类汇总'!D28/10000</f>
        <v>0</v>
      </c>
      <c r="E18" s="538">
        <f t="shared" ref="E16:E28" si="2">D18-C18</f>
        <v>0</v>
      </c>
      <c r="F18" s="538">
        <f t="shared" ref="F16:F28" si="3">IF(C18=0,0,E18/C18*100)</f>
        <v>0</v>
      </c>
    </row>
    <row r="19" s="516" customFormat="1" hidden="1" customHeight="1" spans="1:6">
      <c r="A19" s="531">
        <v>13</v>
      </c>
      <c r="B19" s="535" t="s">
        <v>106</v>
      </c>
      <c r="C19" s="537"/>
      <c r="D19" s="537"/>
      <c r="E19" s="538"/>
      <c r="F19" s="538"/>
    </row>
    <row r="20" s="516" customFormat="1" hidden="1" customHeight="1" spans="1:6">
      <c r="A20" s="531">
        <v>14</v>
      </c>
      <c r="B20" s="535" t="s">
        <v>107</v>
      </c>
      <c r="C20" s="537"/>
      <c r="D20" s="537"/>
      <c r="E20" s="538"/>
      <c r="F20" s="538"/>
    </row>
    <row r="21" s="516" customFormat="1" hidden="1" customHeight="1" spans="1:6">
      <c r="A21" s="531">
        <v>15</v>
      </c>
      <c r="B21" s="535" t="s">
        <v>108</v>
      </c>
      <c r="C21" s="537"/>
      <c r="D21" s="537"/>
      <c r="E21" s="538"/>
      <c r="F21" s="538"/>
    </row>
    <row r="22" s="516" customFormat="1" hidden="1" customHeight="1" spans="1:6">
      <c r="A22" s="531">
        <v>16</v>
      </c>
      <c r="B22" s="535" t="s">
        <v>109</v>
      </c>
      <c r="C22" s="537"/>
      <c r="D22" s="537"/>
      <c r="E22" s="538"/>
      <c r="F22" s="538"/>
    </row>
    <row r="23" s="516" customFormat="1" hidden="1" customHeight="1" spans="1:6">
      <c r="A23" s="531">
        <v>17</v>
      </c>
      <c r="B23" s="535" t="s">
        <v>110</v>
      </c>
      <c r="C23" s="537"/>
      <c r="D23" s="537"/>
      <c r="E23" s="538"/>
      <c r="F23" s="538"/>
    </row>
    <row r="24" s="517" customFormat="1" customHeight="1" spans="1:6">
      <c r="A24" s="531">
        <v>18</v>
      </c>
      <c r="B24" s="539" t="s">
        <v>111</v>
      </c>
      <c r="C24" s="540">
        <f>C7+C8</f>
        <v>16434.91</v>
      </c>
      <c r="D24" s="540">
        <f>D7+D8</f>
        <v>19299.74</v>
      </c>
      <c r="E24" s="540">
        <f t="shared" si="2"/>
        <v>2864.83</v>
      </c>
      <c r="F24" s="540">
        <f t="shared" si="3"/>
        <v>17.43</v>
      </c>
    </row>
    <row r="25" s="516" customFormat="1" customHeight="1" spans="1:6">
      <c r="A25" s="541">
        <v>19</v>
      </c>
      <c r="B25" s="542" t="s">
        <v>112</v>
      </c>
      <c r="C25" s="536">
        <f>'2-分类汇总'!C35/10000+0.01</f>
        <v>15782.1</v>
      </c>
      <c r="D25" s="536">
        <f>'2-分类汇总'!D35/10000</f>
        <v>15852.23</v>
      </c>
      <c r="E25" s="536">
        <f t="shared" si="2"/>
        <v>70.13</v>
      </c>
      <c r="F25" s="536">
        <f t="shared" si="3"/>
        <v>0.44</v>
      </c>
    </row>
    <row r="26" s="517" customFormat="1" customHeight="1" spans="1:6">
      <c r="A26" s="531">
        <v>20</v>
      </c>
      <c r="B26" s="534" t="s">
        <v>113</v>
      </c>
      <c r="C26" s="538">
        <f>'6-非流动负债汇总 '!C28/10000</f>
        <v>0</v>
      </c>
      <c r="D26" s="538">
        <f>'2-分类汇总'!D48/10000</f>
        <v>0</v>
      </c>
      <c r="E26" s="538">
        <f t="shared" si="2"/>
        <v>0</v>
      </c>
      <c r="F26" s="538">
        <f t="shared" si="3"/>
        <v>0</v>
      </c>
    </row>
    <row r="27" s="517" customFormat="1" customHeight="1" spans="1:6">
      <c r="A27" s="531">
        <v>21</v>
      </c>
      <c r="B27" s="539" t="s">
        <v>114</v>
      </c>
      <c r="C27" s="540">
        <f>SUM(C25:C26)</f>
        <v>15782.1</v>
      </c>
      <c r="D27" s="540">
        <f>SUM(D25:D26)</f>
        <v>15852.23</v>
      </c>
      <c r="E27" s="540">
        <f t="shared" si="2"/>
        <v>70.13</v>
      </c>
      <c r="F27" s="533">
        <f t="shared" si="3"/>
        <v>0.44</v>
      </c>
    </row>
    <row r="28" s="517" customFormat="1" customHeight="1" spans="1:7">
      <c r="A28" s="531">
        <v>22</v>
      </c>
      <c r="B28" s="539" t="s">
        <v>115</v>
      </c>
      <c r="C28" s="540">
        <f>C24-C27</f>
        <v>652.81</v>
      </c>
      <c r="D28" s="540">
        <f>D24-D27</f>
        <v>3447.51</v>
      </c>
      <c r="E28" s="540">
        <f t="shared" si="2"/>
        <v>2794.7</v>
      </c>
      <c r="F28" s="540">
        <f t="shared" si="3"/>
        <v>428.1</v>
      </c>
      <c r="G28" s="543">
        <f>D28*10000</f>
        <v>34475100</v>
      </c>
    </row>
    <row r="29" s="513" customFormat="1" ht="18" customHeight="1" spans="4:6">
      <c r="D29" s="544" t="s">
        <v>116</v>
      </c>
      <c r="E29" s="544"/>
      <c r="F29" s="544"/>
    </row>
    <row r="30" s="518" customFormat="1" ht="12.75" customHeight="1"/>
  </sheetData>
  <sheetProtection formatColumns="0"/>
  <mergeCells count="4">
    <mergeCell ref="A1:F1"/>
    <mergeCell ref="A2:F2"/>
    <mergeCell ref="D29:F29"/>
    <mergeCell ref="A5:B6"/>
  </mergeCells>
  <printOptions horizontalCentered="1"/>
  <pageMargins left="0.8" right="0.8" top="0.67" bottom="0.67" header="0.98" footer="0.16"/>
  <pageSetup paperSize="9" fitToHeight="0" orientation="landscape" horizontalDpi="600" verticalDpi="600"/>
  <headerFooter scaleWithDoc="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view="pageBreakPreview" zoomScale="90" zoomScaleNormal="100" workbookViewId="0">
      <selection activeCell="O13" sqref="O13"/>
    </sheetView>
  </sheetViews>
  <sheetFormatPr defaultColWidth="9" defaultRowHeight="15.75" customHeight="1"/>
  <cols>
    <col min="1" max="1" width="4.75" style="13" customWidth="1"/>
    <col min="2" max="2" width="29.4416666666667" style="13" customWidth="1"/>
    <col min="3" max="3" width="11.25" style="243" customWidth="1"/>
    <col min="4" max="4" width="11.25" style="12" customWidth="1"/>
    <col min="5" max="5" width="13.3333333333333" style="13" customWidth="1"/>
    <col min="6" max="6" width="13" style="13" hidden="1" customWidth="1"/>
    <col min="7" max="7" width="13.4666666666667" style="13" customWidth="1"/>
    <col min="8" max="8" width="14.4416666666667" style="13" customWidth="1"/>
    <col min="9" max="9" width="11.875" style="13" customWidth="1"/>
    <col min="10" max="10" width="11.375" style="195" customWidth="1"/>
    <col min="11" max="11" width="9.375" style="195" customWidth="1"/>
    <col min="12" max="12" width="23.8833333333333" style="13" customWidth="1"/>
    <col min="13" max="16384" width="9" style="13"/>
  </cols>
  <sheetData>
    <row r="1" s="11" customFormat="1" ht="30" customHeight="1" spans="1:12">
      <c r="A1" s="14" t="s">
        <v>1242</v>
      </c>
      <c r="B1" s="15"/>
      <c r="C1" s="15"/>
      <c r="D1" s="15"/>
      <c r="E1" s="15"/>
      <c r="F1" s="15"/>
      <c r="G1" s="15"/>
      <c r="H1" s="15"/>
      <c r="I1" s="15"/>
      <c r="J1" s="15"/>
      <c r="K1" s="15"/>
      <c r="L1" s="15"/>
    </row>
    <row r="2" ht="14.1" customHeight="1" spans="1:12">
      <c r="A2" s="16" t="str">
        <f>基础信息!A1</f>
        <v>评估基准日：2021年6月30日</v>
      </c>
      <c r="B2" s="17"/>
      <c r="C2" s="17"/>
      <c r="D2" s="17"/>
      <c r="E2" s="17"/>
      <c r="F2" s="17"/>
      <c r="G2" s="17"/>
      <c r="H2" s="17"/>
      <c r="I2" s="18"/>
      <c r="J2" s="18"/>
      <c r="K2" s="18"/>
      <c r="L2" s="18"/>
    </row>
    <row r="3" ht="14.1" customHeight="1" spans="1:12">
      <c r="A3" s="17"/>
      <c r="B3" s="17"/>
      <c r="D3" s="17"/>
      <c r="E3" s="17"/>
      <c r="F3" s="17"/>
      <c r="G3" s="17"/>
      <c r="H3" s="17"/>
      <c r="I3" s="18"/>
      <c r="J3" s="196"/>
      <c r="K3" s="19" t="s">
        <v>1243</v>
      </c>
      <c r="L3" s="19"/>
    </row>
    <row r="4" customHeight="1" spans="1:12">
      <c r="A4" s="115" t="str">
        <f>基础信息!A2</f>
        <v>被评估单位：江苏省糖烟酒总公司</v>
      </c>
      <c r="K4" s="215" t="s">
        <v>119</v>
      </c>
      <c r="L4" s="215"/>
    </row>
    <row r="5" s="114" customFormat="1" ht="32" customHeight="1" spans="1:12">
      <c r="A5" s="116" t="s">
        <v>120</v>
      </c>
      <c r="B5" s="116" t="s">
        <v>231</v>
      </c>
      <c r="C5" s="357" t="s">
        <v>233</v>
      </c>
      <c r="D5" s="116" t="s">
        <v>1244</v>
      </c>
      <c r="E5" s="116" t="s">
        <v>1245</v>
      </c>
      <c r="F5" s="116" t="s">
        <v>1236</v>
      </c>
      <c r="G5" s="204" t="s">
        <v>86</v>
      </c>
      <c r="H5" s="204" t="s">
        <v>1231</v>
      </c>
      <c r="I5" s="116" t="s">
        <v>87</v>
      </c>
      <c r="J5" s="369" t="s">
        <v>88</v>
      </c>
      <c r="K5" s="369" t="s">
        <v>122</v>
      </c>
      <c r="L5" s="116" t="s">
        <v>182</v>
      </c>
    </row>
    <row r="6" s="70" customFormat="1" customHeight="1" spans="1:12">
      <c r="A6" s="358">
        <v>1</v>
      </c>
      <c r="B6" s="83" t="s">
        <v>363</v>
      </c>
      <c r="C6" s="26"/>
      <c r="D6" s="82"/>
      <c r="E6" s="359"/>
      <c r="F6" s="360"/>
      <c r="G6" s="361">
        <v>290000</v>
      </c>
      <c r="H6" s="361"/>
      <c r="I6" s="209">
        <v>0</v>
      </c>
      <c r="J6" s="210"/>
      <c r="K6" s="210"/>
      <c r="L6" s="370" t="s">
        <v>1246</v>
      </c>
    </row>
    <row r="7" s="356" customFormat="1" customHeight="1" spans="1:12">
      <c r="A7" s="358">
        <v>2</v>
      </c>
      <c r="B7" s="83" t="s">
        <v>1247</v>
      </c>
      <c r="C7" s="26"/>
      <c r="D7" s="362"/>
      <c r="E7" s="363"/>
      <c r="F7" s="364"/>
      <c r="G7" s="361">
        <v>12800</v>
      </c>
      <c r="H7" s="361"/>
      <c r="I7" s="209">
        <v>0</v>
      </c>
      <c r="J7" s="210"/>
      <c r="K7" s="210"/>
      <c r="L7" s="371" t="s">
        <v>1248</v>
      </c>
    </row>
    <row r="8" s="356" customFormat="1" customHeight="1" spans="1:12">
      <c r="A8" s="358">
        <v>3</v>
      </c>
      <c r="B8" s="83" t="s">
        <v>1004</v>
      </c>
      <c r="C8" s="26">
        <v>37720</v>
      </c>
      <c r="D8" s="362"/>
      <c r="E8" s="359">
        <v>0.68</v>
      </c>
      <c r="F8" s="364"/>
      <c r="G8" s="361">
        <v>340000</v>
      </c>
      <c r="H8" s="361">
        <v>-18220745.58</v>
      </c>
      <c r="I8" s="209">
        <v>0</v>
      </c>
      <c r="J8" s="210"/>
      <c r="K8" s="210"/>
      <c r="L8" s="371" t="s">
        <v>1249</v>
      </c>
    </row>
    <row r="9" s="356" customFormat="1" customHeight="1" spans="1:12">
      <c r="A9" s="358">
        <v>4</v>
      </c>
      <c r="B9" s="83" t="s">
        <v>1250</v>
      </c>
      <c r="C9" s="26"/>
      <c r="D9" s="362"/>
      <c r="E9" s="363"/>
      <c r="F9" s="364"/>
      <c r="G9" s="361">
        <v>262500</v>
      </c>
      <c r="H9" s="361"/>
      <c r="I9" s="209">
        <v>0</v>
      </c>
      <c r="J9" s="210"/>
      <c r="K9" s="210"/>
      <c r="L9" s="371" t="s">
        <v>1251</v>
      </c>
    </row>
    <row r="10" s="356" customFormat="1" customHeight="1" spans="1:12">
      <c r="A10" s="358">
        <v>5</v>
      </c>
      <c r="B10" s="83" t="s">
        <v>1252</v>
      </c>
      <c r="C10" s="26"/>
      <c r="D10" s="362"/>
      <c r="E10" s="363"/>
      <c r="F10" s="364"/>
      <c r="G10" s="361">
        <v>1144575.42</v>
      </c>
      <c r="H10" s="361"/>
      <c r="I10" s="209">
        <v>0</v>
      </c>
      <c r="J10" s="210"/>
      <c r="K10" s="210"/>
      <c r="L10" s="371" t="s">
        <v>1248</v>
      </c>
    </row>
    <row r="11" s="356" customFormat="1" customHeight="1" spans="1:12">
      <c r="A11" s="358">
        <v>6</v>
      </c>
      <c r="B11" s="83" t="s">
        <v>1253</v>
      </c>
      <c r="C11" s="26">
        <v>34689</v>
      </c>
      <c r="D11" s="362"/>
      <c r="E11" s="359">
        <v>0.6762</v>
      </c>
      <c r="F11" s="364"/>
      <c r="G11" s="361">
        <v>2028500</v>
      </c>
      <c r="H11" s="361"/>
      <c r="I11" s="209">
        <v>0</v>
      </c>
      <c r="J11" s="210"/>
      <c r="K11" s="210"/>
      <c r="L11" s="371" t="s">
        <v>1248</v>
      </c>
    </row>
    <row r="12" s="70" customFormat="1" customHeight="1" spans="1:12">
      <c r="A12" s="358">
        <v>7</v>
      </c>
      <c r="B12" s="83" t="s">
        <v>1254</v>
      </c>
      <c r="C12" s="26">
        <v>34684</v>
      </c>
      <c r="D12" s="82"/>
      <c r="E12" s="359">
        <v>0.9</v>
      </c>
      <c r="F12" s="365"/>
      <c r="G12" s="365">
        <v>3375000</v>
      </c>
      <c r="H12" s="365"/>
      <c r="I12" s="209">
        <v>0</v>
      </c>
      <c r="J12" s="210"/>
      <c r="K12" s="210"/>
      <c r="L12" s="371" t="s">
        <v>1248</v>
      </c>
    </row>
    <row r="13" s="70" customFormat="1" customHeight="1" spans="1:12">
      <c r="A13" s="358">
        <v>8</v>
      </c>
      <c r="B13" s="83" t="s">
        <v>1255</v>
      </c>
      <c r="C13" s="26">
        <v>34667</v>
      </c>
      <c r="D13" s="82"/>
      <c r="E13" s="359">
        <v>1</v>
      </c>
      <c r="F13" s="271"/>
      <c r="G13" s="86">
        <v>8000000</v>
      </c>
      <c r="H13" s="86"/>
      <c r="I13" s="209">
        <v>0</v>
      </c>
      <c r="J13" s="210"/>
      <c r="K13" s="210"/>
      <c r="L13" s="371" t="s">
        <v>1248</v>
      </c>
    </row>
    <row r="14" s="70" customFormat="1" customHeight="1" spans="1:12">
      <c r="A14" s="358">
        <v>9</v>
      </c>
      <c r="B14" s="106" t="s">
        <v>1256</v>
      </c>
      <c r="C14" s="26">
        <v>35941</v>
      </c>
      <c r="D14" s="82"/>
      <c r="E14" s="359">
        <v>0.51</v>
      </c>
      <c r="F14" s="82"/>
      <c r="G14" s="86">
        <v>295800</v>
      </c>
      <c r="H14" s="86"/>
      <c r="I14" s="209">
        <v>0</v>
      </c>
      <c r="J14" s="210"/>
      <c r="K14" s="210" t="s">
        <v>199</v>
      </c>
      <c r="L14" s="371" t="s">
        <v>1248</v>
      </c>
    </row>
    <row r="15" s="70" customFormat="1" customHeight="1" spans="1:12">
      <c r="A15" s="358">
        <v>10</v>
      </c>
      <c r="B15" s="106" t="s">
        <v>1257</v>
      </c>
      <c r="C15" s="26">
        <v>34221</v>
      </c>
      <c r="D15" s="82"/>
      <c r="E15" s="359">
        <v>1</v>
      </c>
      <c r="F15" s="82"/>
      <c r="G15" s="86">
        <v>1200000</v>
      </c>
      <c r="H15" s="86"/>
      <c r="I15" s="209">
        <v>0</v>
      </c>
      <c r="J15" s="210"/>
      <c r="K15" s="210" t="s">
        <v>199</v>
      </c>
      <c r="L15" s="371" t="s">
        <v>1248</v>
      </c>
    </row>
    <row r="16" s="70" customFormat="1" customHeight="1" spans="1:12">
      <c r="A16" s="358">
        <v>11</v>
      </c>
      <c r="B16" s="106" t="s">
        <v>1258</v>
      </c>
      <c r="C16" s="26"/>
      <c r="D16" s="82"/>
      <c r="E16" s="359"/>
      <c r="F16" s="82"/>
      <c r="G16" s="86">
        <v>3348044.59</v>
      </c>
      <c r="H16" s="86"/>
      <c r="I16" s="209">
        <v>0</v>
      </c>
      <c r="J16" s="210"/>
      <c r="K16" s="210" t="s">
        <v>199</v>
      </c>
      <c r="L16" s="371" t="s">
        <v>1248</v>
      </c>
    </row>
    <row r="17" s="70" customFormat="1" customHeight="1" spans="1:12">
      <c r="A17" s="358">
        <v>12</v>
      </c>
      <c r="B17" s="106" t="s">
        <v>1259</v>
      </c>
      <c r="C17" s="26">
        <v>35972</v>
      </c>
      <c r="D17" s="82"/>
      <c r="E17" s="359">
        <v>0.8545</v>
      </c>
      <c r="F17" s="82"/>
      <c r="G17" s="86">
        <v>9400000</v>
      </c>
      <c r="H17" s="86"/>
      <c r="I17" s="209">
        <v>0</v>
      </c>
      <c r="J17" s="210"/>
      <c r="K17" s="210" t="s">
        <v>199</v>
      </c>
      <c r="L17" s="371" t="s">
        <v>1248</v>
      </c>
    </row>
    <row r="18" s="70" customFormat="1" customHeight="1" spans="1:12">
      <c r="A18" s="358">
        <v>13</v>
      </c>
      <c r="B18" s="106" t="s">
        <v>1033</v>
      </c>
      <c r="C18" s="26"/>
      <c r="D18" s="82"/>
      <c r="E18" s="359"/>
      <c r="F18" s="82"/>
      <c r="G18" s="86">
        <v>-613400</v>
      </c>
      <c r="H18" s="86"/>
      <c r="I18" s="209">
        <v>0</v>
      </c>
      <c r="J18" s="210"/>
      <c r="K18" s="210" t="s">
        <v>199</v>
      </c>
      <c r="L18" s="371" t="s">
        <v>1260</v>
      </c>
    </row>
    <row r="19" s="70" customFormat="1" customHeight="1" spans="1:12">
      <c r="A19" s="358">
        <v>14</v>
      </c>
      <c r="B19" s="106" t="s">
        <v>1261</v>
      </c>
      <c r="C19" s="84">
        <v>34619</v>
      </c>
      <c r="D19" s="82"/>
      <c r="E19" s="359">
        <v>1</v>
      </c>
      <c r="F19" s="82"/>
      <c r="G19" s="209">
        <v>0</v>
      </c>
      <c r="H19" s="87"/>
      <c r="I19" s="209">
        <v>0</v>
      </c>
      <c r="J19" s="210"/>
      <c r="K19" s="210" t="s">
        <v>199</v>
      </c>
      <c r="L19" s="105" t="s">
        <v>1262</v>
      </c>
    </row>
    <row r="20" s="70" customFormat="1" customHeight="1" spans="1:12">
      <c r="A20" s="358">
        <v>15</v>
      </c>
      <c r="B20" s="107" t="s">
        <v>1263</v>
      </c>
      <c r="C20" s="84">
        <v>34143</v>
      </c>
      <c r="D20" s="82"/>
      <c r="E20" s="359">
        <v>0.3488</v>
      </c>
      <c r="F20" s="82"/>
      <c r="G20" s="209">
        <v>0</v>
      </c>
      <c r="H20" s="87"/>
      <c r="I20" s="209">
        <v>0</v>
      </c>
      <c r="J20" s="210"/>
      <c r="K20" s="210" t="s">
        <v>199</v>
      </c>
      <c r="L20" s="371" t="s">
        <v>1248</v>
      </c>
    </row>
    <row r="21" s="70" customFormat="1" customHeight="1" spans="1:12">
      <c r="A21" s="358">
        <v>16</v>
      </c>
      <c r="B21" s="107" t="s">
        <v>1052</v>
      </c>
      <c r="C21" s="84"/>
      <c r="D21" s="82"/>
      <c r="E21" s="359">
        <v>0.3</v>
      </c>
      <c r="F21" s="82"/>
      <c r="G21" s="209">
        <v>0</v>
      </c>
      <c r="H21" s="87"/>
      <c r="I21" s="209">
        <v>0</v>
      </c>
      <c r="J21" s="210"/>
      <c r="K21" s="210"/>
      <c r="L21" s="371" t="s">
        <v>1248</v>
      </c>
    </row>
    <row r="22" customHeight="1" spans="1:12">
      <c r="A22" s="24"/>
      <c r="B22" s="25"/>
      <c r="C22" s="247"/>
      <c r="D22" s="24"/>
      <c r="E22" s="366"/>
      <c r="F22" s="24"/>
      <c r="G22" s="28"/>
      <c r="H22" s="28"/>
      <c r="I22" s="28"/>
      <c r="J22" s="200"/>
      <c r="K22" s="200" t="s">
        <v>199</v>
      </c>
      <c r="L22" s="29"/>
    </row>
    <row r="23" customHeight="1" spans="1:12">
      <c r="A23" s="24"/>
      <c r="B23" s="25"/>
      <c r="C23" s="247"/>
      <c r="D23" s="24"/>
      <c r="E23" s="24"/>
      <c r="F23" s="24"/>
      <c r="G23" s="28"/>
      <c r="H23" s="28"/>
      <c r="I23" s="28"/>
      <c r="J23" s="200"/>
      <c r="K23" s="200" t="s">
        <v>199</v>
      </c>
      <c r="L23" s="29"/>
    </row>
    <row r="24" customHeight="1" spans="1:12">
      <c r="A24" s="24"/>
      <c r="B24" s="25"/>
      <c r="C24" s="247"/>
      <c r="D24" s="24"/>
      <c r="E24" s="24"/>
      <c r="F24" s="24"/>
      <c r="G24" s="28"/>
      <c r="H24" s="28"/>
      <c r="I24" s="28"/>
      <c r="J24" s="200"/>
      <c r="K24" s="200" t="s">
        <v>199</v>
      </c>
      <c r="L24" s="29"/>
    </row>
    <row r="25" customHeight="1" spans="1:12">
      <c r="A25" s="30" t="s">
        <v>255</v>
      </c>
      <c r="B25" s="56"/>
      <c r="C25" s="247"/>
      <c r="D25" s="26"/>
      <c r="E25" s="26"/>
      <c r="F25" s="367">
        <f>SUM(F6:F24)</f>
        <v>0</v>
      </c>
      <c r="G25" s="28">
        <f>SUM(G6:G24)</f>
        <v>29083820.01</v>
      </c>
      <c r="H25" s="28"/>
      <c r="I25" s="209">
        <f>SUM(I6:I24)</f>
        <v>0</v>
      </c>
      <c r="J25" s="200"/>
      <c r="K25" s="200" t="s">
        <v>199</v>
      </c>
      <c r="L25" s="29"/>
    </row>
    <row r="26" customHeight="1" spans="1:12">
      <c r="A26" s="30" t="s">
        <v>1264</v>
      </c>
      <c r="B26" s="31"/>
      <c r="C26" s="247"/>
      <c r="D26" s="26"/>
      <c r="E26" s="26"/>
      <c r="F26" s="367"/>
      <c r="G26" s="28">
        <v>29083820.01</v>
      </c>
      <c r="H26" s="28"/>
      <c r="I26" s="314"/>
      <c r="J26" s="200"/>
      <c r="K26" s="200" t="s">
        <v>199</v>
      </c>
      <c r="L26" s="29"/>
    </row>
    <row r="27" customHeight="1" spans="1:12">
      <c r="A27" s="30" t="s">
        <v>255</v>
      </c>
      <c r="B27" s="56"/>
      <c r="C27" s="247"/>
      <c r="D27" s="26"/>
      <c r="E27" s="26"/>
      <c r="F27" s="367">
        <f>F25-F26</f>
        <v>0</v>
      </c>
      <c r="G27" s="209">
        <f>G25-G26</f>
        <v>0</v>
      </c>
      <c r="H27" s="28"/>
      <c r="I27" s="209">
        <f>I25-I26</f>
        <v>0</v>
      </c>
      <c r="J27" s="200">
        <f>I27-G27</f>
        <v>0</v>
      </c>
      <c r="K27" s="200"/>
      <c r="L27" s="29"/>
    </row>
    <row r="28" customHeight="1" spans="1:12">
      <c r="A28" s="32" t="str">
        <f>基础信息!A4</f>
        <v>被评估单位填表人：俞蕊</v>
      </c>
      <c r="B28" s="32"/>
      <c r="C28" s="368"/>
      <c r="D28" s="368"/>
      <c r="G28" s="34" t="str">
        <f>基础信息!A3</f>
        <v>评估人员：李美花、刘婧</v>
      </c>
      <c r="H28" s="34"/>
      <c r="I28" s="34"/>
      <c r="J28" s="34"/>
      <c r="K28" s="34"/>
      <c r="L28" s="34"/>
    </row>
    <row r="29" customHeight="1" spans="1:4">
      <c r="A29" s="35" t="str">
        <f>基础信息!A5</f>
        <v>填表日期：2021年8月27日</v>
      </c>
      <c r="B29" s="36"/>
      <c r="C29" s="18"/>
      <c r="D29" s="18"/>
    </row>
  </sheetData>
  <mergeCells count="9">
    <mergeCell ref="A1:L1"/>
    <mergeCell ref="A2:L2"/>
    <mergeCell ref="K3:L3"/>
    <mergeCell ref="K4:L4"/>
    <mergeCell ref="A25:B25"/>
    <mergeCell ref="A26:B26"/>
    <mergeCell ref="A27:B27"/>
    <mergeCell ref="A28:D28"/>
    <mergeCell ref="G28:L28"/>
  </mergeCells>
  <printOptions horizontalCentered="1"/>
  <pageMargins left="0.35" right="0.35" top="0.87" bottom="0.87" header="1.06" footer="0.51"/>
  <pageSetup paperSize="9" scale="85" fitToHeight="0" orientation="landscape" verticalDpi="600"/>
  <headerFooter scaleWithDoc="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9"/>
  <sheetViews>
    <sheetView view="pageBreakPreview" zoomScale="90" zoomScaleNormal="100" topLeftCell="A2" workbookViewId="0">
      <selection activeCell="E25" sqref="E25:F25"/>
    </sheetView>
  </sheetViews>
  <sheetFormatPr defaultColWidth="9" defaultRowHeight="15.75" customHeight="1"/>
  <cols>
    <col min="1" max="1" width="5.5" style="13" customWidth="1"/>
    <col min="2" max="2" width="7.25" style="13" customWidth="1"/>
    <col min="3" max="3" width="12.375" style="13" customWidth="1"/>
    <col min="4" max="4" width="10.875" style="13" customWidth="1"/>
    <col min="5" max="5" width="5.375" style="13" customWidth="1"/>
    <col min="6" max="6" width="6.375" style="13" customWidth="1"/>
    <col min="7" max="7" width="4.5" style="13" customWidth="1"/>
    <col min="8" max="8" width="7.75" style="13" customWidth="1"/>
    <col min="9" max="9" width="7.25" style="13" customWidth="1"/>
    <col min="10" max="10" width="10.5" style="13" customWidth="1"/>
    <col min="11" max="12" width="11.5" style="13" customWidth="1"/>
    <col min="13" max="13" width="7" style="13" customWidth="1"/>
    <col min="14" max="14" width="12.25" style="13" customWidth="1"/>
    <col min="15" max="15" width="6.25" style="13" customWidth="1"/>
    <col min="16" max="16" width="8.75" style="13" customWidth="1"/>
    <col min="17" max="17" width="10" style="13" customWidth="1"/>
    <col min="18" max="16384" width="9" style="13"/>
  </cols>
  <sheetData>
    <row r="1" s="11" customFormat="1" ht="30" customHeight="1" spans="1:17">
      <c r="A1" s="14" t="s">
        <v>1265</v>
      </c>
      <c r="B1" s="14"/>
      <c r="C1" s="14"/>
      <c r="D1" s="14"/>
      <c r="E1" s="14"/>
      <c r="F1" s="14"/>
      <c r="G1" s="14"/>
      <c r="H1" s="14"/>
      <c r="I1" s="14"/>
      <c r="J1" s="14"/>
      <c r="K1" s="14"/>
      <c r="L1" s="14"/>
      <c r="M1" s="14"/>
      <c r="N1" s="14"/>
      <c r="O1" s="14"/>
      <c r="P1" s="14"/>
      <c r="Q1" s="14"/>
    </row>
    <row r="2" s="11" customFormat="1" ht="30" customHeight="1" spans="1:17">
      <c r="A2" s="336" t="s">
        <v>1266</v>
      </c>
      <c r="B2" s="336"/>
      <c r="C2" s="336"/>
      <c r="D2" s="336"/>
      <c r="E2" s="336"/>
      <c r="F2" s="336"/>
      <c r="G2" s="336"/>
      <c r="H2" s="336"/>
      <c r="I2" s="336"/>
      <c r="J2" s="336"/>
      <c r="K2" s="336"/>
      <c r="L2" s="336"/>
      <c r="M2" s="336"/>
      <c r="N2" s="336"/>
      <c r="O2" s="336"/>
      <c r="P2" s="336"/>
      <c r="Q2" s="336"/>
    </row>
    <row r="3" ht="14.1" customHeight="1" spans="1:17">
      <c r="A3" s="16" t="str">
        <f>基础信息!A1</f>
        <v>评估基准日：2021年6月30日</v>
      </c>
      <c r="B3" s="17"/>
      <c r="C3" s="17"/>
      <c r="D3" s="17"/>
      <c r="E3" s="17"/>
      <c r="F3" s="17"/>
      <c r="G3" s="17"/>
      <c r="H3" s="17"/>
      <c r="I3" s="17"/>
      <c r="J3" s="17"/>
      <c r="K3" s="17"/>
      <c r="L3" s="17"/>
      <c r="M3" s="17"/>
      <c r="N3" s="17"/>
      <c r="O3" s="17"/>
      <c r="P3" s="17"/>
      <c r="Q3" s="17"/>
    </row>
    <row r="4" ht="14.1" customHeight="1" spans="7:17">
      <c r="G4" s="17"/>
      <c r="H4" s="17"/>
      <c r="I4" s="17"/>
      <c r="J4" s="17"/>
      <c r="K4" s="17"/>
      <c r="L4" s="17"/>
      <c r="M4" s="17"/>
      <c r="N4" s="17"/>
      <c r="O4" s="60" t="s">
        <v>1267</v>
      </c>
      <c r="P4" s="60"/>
      <c r="Q4" s="60"/>
    </row>
    <row r="5" customHeight="1" spans="1:17">
      <c r="A5" s="244" t="str">
        <f>基础信息!A2</f>
        <v>被评估单位：江苏省糖烟酒总公司</v>
      </c>
      <c r="B5" s="245"/>
      <c r="C5" s="245"/>
      <c r="D5" s="245"/>
      <c r="E5" s="245"/>
      <c r="F5" s="245"/>
      <c r="O5" s="215" t="s">
        <v>119</v>
      </c>
      <c r="P5" s="215"/>
      <c r="Q5" s="215"/>
    </row>
    <row r="6" s="12" customFormat="1" customHeight="1" spans="1:17">
      <c r="A6" s="22" t="s">
        <v>120</v>
      </c>
      <c r="B6" s="22" t="s">
        <v>1268</v>
      </c>
      <c r="C6" s="222" t="s">
        <v>1269</v>
      </c>
      <c r="D6" s="222" t="s">
        <v>1270</v>
      </c>
      <c r="E6" s="22" t="s">
        <v>1271</v>
      </c>
      <c r="F6" s="197" t="s">
        <v>1272</v>
      </c>
      <c r="G6" s="341" t="s">
        <v>1143</v>
      </c>
      <c r="H6" s="341" t="s">
        <v>1273</v>
      </c>
      <c r="I6" s="197" t="s">
        <v>1274</v>
      </c>
      <c r="J6" s="22" t="s">
        <v>86</v>
      </c>
      <c r="K6" s="24"/>
      <c r="L6" s="22" t="s">
        <v>87</v>
      </c>
      <c r="M6" s="24"/>
      <c r="N6" s="24"/>
      <c r="O6" s="197" t="s">
        <v>218</v>
      </c>
      <c r="P6" s="222" t="s">
        <v>1275</v>
      </c>
      <c r="Q6" s="197" t="s">
        <v>182</v>
      </c>
    </row>
    <row r="7" s="12" customFormat="1" ht="36.75" customHeight="1" spans="1:17">
      <c r="A7" s="24"/>
      <c r="B7" s="24"/>
      <c r="C7" s="306"/>
      <c r="D7" s="224"/>
      <c r="E7" s="24"/>
      <c r="F7" s="24"/>
      <c r="G7" s="342"/>
      <c r="H7" s="342"/>
      <c r="I7" s="24"/>
      <c r="J7" s="56" t="s">
        <v>1276</v>
      </c>
      <c r="K7" s="22" t="s">
        <v>1277</v>
      </c>
      <c r="L7" s="22" t="s">
        <v>1276</v>
      </c>
      <c r="M7" s="22" t="s">
        <v>1176</v>
      </c>
      <c r="N7" s="22" t="s">
        <v>1277</v>
      </c>
      <c r="O7" s="24"/>
      <c r="P7" s="306"/>
      <c r="Q7" s="24"/>
    </row>
    <row r="8" ht="18" customHeight="1" spans="1:17">
      <c r="A8" s="24"/>
      <c r="B8" s="119"/>
      <c r="C8" s="212"/>
      <c r="D8" s="119"/>
      <c r="E8" s="22"/>
      <c r="F8" s="26"/>
      <c r="G8" s="352"/>
      <c r="H8" s="43"/>
      <c r="I8" s="28"/>
      <c r="J8" s="354"/>
      <c r="K8" s="355"/>
      <c r="L8" s="28">
        <f>ROUND(P8*H8,-2)</f>
        <v>0</v>
      </c>
      <c r="M8" s="211"/>
      <c r="N8" s="28">
        <f>L8</f>
        <v>0</v>
      </c>
      <c r="O8" s="28" t="s">
        <v>199</v>
      </c>
      <c r="P8" s="28"/>
      <c r="Q8" s="119"/>
    </row>
    <row r="9" ht="18" customHeight="1" spans="1:17">
      <c r="A9" s="24"/>
      <c r="B9" s="119"/>
      <c r="C9" s="212"/>
      <c r="D9" s="119"/>
      <c r="E9" s="22"/>
      <c r="F9" s="26"/>
      <c r="G9" s="352"/>
      <c r="H9" s="43"/>
      <c r="I9" s="28"/>
      <c r="J9" s="354"/>
      <c r="K9" s="355"/>
      <c r="L9" s="28">
        <f>ROUND(P9*H9,-2)</f>
        <v>0</v>
      </c>
      <c r="M9" s="211"/>
      <c r="N9" s="28">
        <f>L9</f>
        <v>0</v>
      </c>
      <c r="O9" s="28" t="s">
        <v>199</v>
      </c>
      <c r="P9" s="28"/>
      <c r="Q9" s="119"/>
    </row>
    <row r="10" ht="18" customHeight="1" spans="1:17">
      <c r="A10" s="24"/>
      <c r="B10" s="119"/>
      <c r="C10" s="212"/>
      <c r="D10" s="119"/>
      <c r="E10" s="22"/>
      <c r="F10" s="26"/>
      <c r="G10" s="352"/>
      <c r="H10" s="43"/>
      <c r="I10" s="28"/>
      <c r="J10" s="354"/>
      <c r="K10" s="355"/>
      <c r="L10" s="28">
        <f>ROUND(P10*H10,-2)</f>
        <v>0</v>
      </c>
      <c r="M10" s="211"/>
      <c r="N10" s="28">
        <f>L10</f>
        <v>0</v>
      </c>
      <c r="O10" s="340"/>
      <c r="P10" s="28"/>
      <c r="Q10" s="119"/>
    </row>
    <row r="11" ht="18" customHeight="1" spans="1:17">
      <c r="A11" s="24"/>
      <c r="B11" s="25"/>
      <c r="C11" s="212"/>
      <c r="D11" s="119"/>
      <c r="E11" s="24"/>
      <c r="F11" s="26"/>
      <c r="G11" s="352"/>
      <c r="H11" s="353"/>
      <c r="I11" s="355"/>
      <c r="J11" s="354"/>
      <c r="K11" s="355"/>
      <c r="L11" s="28"/>
      <c r="M11" s="211"/>
      <c r="N11" s="28"/>
      <c r="O11" s="28"/>
      <c r="P11" s="28"/>
      <c r="Q11" s="119"/>
    </row>
    <row r="12" ht="18" customHeight="1" spans="1:17">
      <c r="A12" s="24"/>
      <c r="B12" s="25"/>
      <c r="C12" s="212"/>
      <c r="D12" s="119"/>
      <c r="E12" s="24"/>
      <c r="F12" s="26"/>
      <c r="G12" s="352"/>
      <c r="H12" s="353"/>
      <c r="I12" s="355"/>
      <c r="J12" s="354"/>
      <c r="K12" s="355"/>
      <c r="L12" s="28"/>
      <c r="M12" s="211"/>
      <c r="N12" s="28"/>
      <c r="O12" s="28"/>
      <c r="P12" s="28"/>
      <c r="Q12" s="119"/>
    </row>
    <row r="13" customHeight="1" spans="1:17">
      <c r="A13" s="24"/>
      <c r="B13" s="25"/>
      <c r="C13" s="25"/>
      <c r="D13" s="25"/>
      <c r="E13" s="24"/>
      <c r="F13" s="26"/>
      <c r="G13" s="26"/>
      <c r="H13" s="43"/>
      <c r="I13" s="28"/>
      <c r="J13" s="27"/>
      <c r="K13" s="28"/>
      <c r="L13" s="28"/>
      <c r="M13" s="211"/>
      <c r="N13" s="28"/>
      <c r="O13" s="28"/>
      <c r="P13" s="28"/>
      <c r="Q13" s="25"/>
    </row>
    <row r="14" customHeight="1" spans="1:17">
      <c r="A14" s="24"/>
      <c r="B14" s="25"/>
      <c r="C14" s="25"/>
      <c r="D14" s="25"/>
      <c r="E14" s="24"/>
      <c r="F14" s="26"/>
      <c r="G14" s="26"/>
      <c r="H14" s="43"/>
      <c r="I14" s="28"/>
      <c r="J14" s="27"/>
      <c r="K14" s="28"/>
      <c r="L14" s="28"/>
      <c r="M14" s="211"/>
      <c r="N14" s="28"/>
      <c r="O14" s="28"/>
      <c r="P14" s="28"/>
      <c r="Q14" s="25"/>
    </row>
    <row r="15" customHeight="1" spans="1:17">
      <c r="A15" s="24"/>
      <c r="B15" s="25"/>
      <c r="C15" s="25"/>
      <c r="D15" s="25"/>
      <c r="E15" s="24"/>
      <c r="F15" s="26"/>
      <c r="G15" s="26"/>
      <c r="H15" s="43"/>
      <c r="I15" s="28" t="s">
        <v>199</v>
      </c>
      <c r="J15" s="27"/>
      <c r="K15" s="28"/>
      <c r="L15" s="28"/>
      <c r="M15" s="211"/>
      <c r="N15" s="28"/>
      <c r="O15" s="28" t="s">
        <v>199</v>
      </c>
      <c r="P15" s="28"/>
      <c r="Q15" s="25"/>
    </row>
    <row r="16" customHeight="1" spans="1:17">
      <c r="A16" s="24"/>
      <c r="B16" s="25"/>
      <c r="C16" s="25"/>
      <c r="D16" s="25"/>
      <c r="E16" s="24"/>
      <c r="F16" s="26"/>
      <c r="G16" s="26"/>
      <c r="H16" s="43"/>
      <c r="I16" s="28" t="s">
        <v>199</v>
      </c>
      <c r="J16" s="27"/>
      <c r="K16" s="28"/>
      <c r="L16" s="28"/>
      <c r="M16" s="211"/>
      <c r="N16" s="28"/>
      <c r="O16" s="28" t="s">
        <v>199</v>
      </c>
      <c r="P16" s="28"/>
      <c r="Q16" s="25"/>
    </row>
    <row r="17" customHeight="1" spans="1:17">
      <c r="A17" s="24"/>
      <c r="B17" s="25"/>
      <c r="C17" s="25"/>
      <c r="D17" s="25"/>
      <c r="E17" s="24"/>
      <c r="F17" s="26"/>
      <c r="G17" s="26"/>
      <c r="H17" s="43"/>
      <c r="I17" s="28" t="s">
        <v>199</v>
      </c>
      <c r="J17" s="27"/>
      <c r="K17" s="28"/>
      <c r="L17" s="28"/>
      <c r="M17" s="211"/>
      <c r="N17" s="28"/>
      <c r="O17" s="28" t="s">
        <v>199</v>
      </c>
      <c r="P17" s="28"/>
      <c r="Q17" s="25"/>
    </row>
    <row r="18" customHeight="1" spans="1:17">
      <c r="A18" s="24"/>
      <c r="B18" s="25"/>
      <c r="C18" s="25"/>
      <c r="D18" s="25"/>
      <c r="E18" s="24"/>
      <c r="F18" s="26"/>
      <c r="G18" s="26"/>
      <c r="H18" s="43"/>
      <c r="I18" s="28" t="s">
        <v>199</v>
      </c>
      <c r="J18" s="27"/>
      <c r="K18" s="28"/>
      <c r="L18" s="28"/>
      <c r="M18" s="211"/>
      <c r="N18" s="28"/>
      <c r="O18" s="28" t="s">
        <v>199</v>
      </c>
      <c r="P18" s="28"/>
      <c r="Q18" s="25"/>
    </row>
    <row r="19" customHeight="1" spans="1:17">
      <c r="A19" s="24"/>
      <c r="B19" s="25"/>
      <c r="C19" s="25"/>
      <c r="D19" s="25"/>
      <c r="E19" s="24"/>
      <c r="F19" s="26"/>
      <c r="G19" s="26"/>
      <c r="H19" s="43"/>
      <c r="I19" s="28" t="s">
        <v>199</v>
      </c>
      <c r="J19" s="27"/>
      <c r="K19" s="28"/>
      <c r="L19" s="28"/>
      <c r="M19" s="211"/>
      <c r="N19" s="28"/>
      <c r="O19" s="28" t="s">
        <v>199</v>
      </c>
      <c r="P19" s="28"/>
      <c r="Q19" s="25"/>
    </row>
    <row r="20" customHeight="1" spans="1:17">
      <c r="A20" s="24"/>
      <c r="B20" s="25"/>
      <c r="C20" s="25"/>
      <c r="D20" s="25"/>
      <c r="E20" s="24"/>
      <c r="F20" s="26"/>
      <c r="G20" s="26"/>
      <c r="H20" s="43"/>
      <c r="I20" s="28" t="s">
        <v>199</v>
      </c>
      <c r="J20" s="27"/>
      <c r="K20" s="28"/>
      <c r="L20" s="28"/>
      <c r="M20" s="211"/>
      <c r="N20" s="28"/>
      <c r="O20" s="28" t="s">
        <v>199</v>
      </c>
      <c r="P20" s="28"/>
      <c r="Q20" s="25"/>
    </row>
    <row r="21" customHeight="1" spans="1:17">
      <c r="A21" s="24"/>
      <c r="B21" s="25"/>
      <c r="C21" s="25"/>
      <c r="D21" s="25"/>
      <c r="E21" s="24"/>
      <c r="F21" s="26"/>
      <c r="G21" s="26"/>
      <c r="H21" s="43"/>
      <c r="I21" s="28" t="s">
        <v>199</v>
      </c>
      <c r="J21" s="27"/>
      <c r="K21" s="28"/>
      <c r="L21" s="28"/>
      <c r="M21" s="211"/>
      <c r="N21" s="28"/>
      <c r="O21" s="28" t="s">
        <v>199</v>
      </c>
      <c r="P21" s="28"/>
      <c r="Q21" s="25"/>
    </row>
    <row r="22" customHeight="1" spans="1:17">
      <c r="A22" s="24"/>
      <c r="B22" s="25"/>
      <c r="C22" s="25"/>
      <c r="D22" s="25"/>
      <c r="E22" s="24"/>
      <c r="F22" s="26"/>
      <c r="G22" s="26"/>
      <c r="H22" s="43"/>
      <c r="I22" s="28" t="s">
        <v>199</v>
      </c>
      <c r="J22" s="27"/>
      <c r="K22" s="28"/>
      <c r="L22" s="28"/>
      <c r="M22" s="211"/>
      <c r="N22" s="28"/>
      <c r="O22" s="28" t="s">
        <v>199</v>
      </c>
      <c r="P22" s="28"/>
      <c r="Q22" s="25"/>
    </row>
    <row r="23" customHeight="1" spans="1:17">
      <c r="A23" s="24"/>
      <c r="B23" s="25"/>
      <c r="C23" s="25"/>
      <c r="D23" s="25"/>
      <c r="E23" s="24"/>
      <c r="F23" s="26"/>
      <c r="G23" s="26"/>
      <c r="H23" s="43"/>
      <c r="I23" s="28" t="s">
        <v>199</v>
      </c>
      <c r="J23" s="27"/>
      <c r="K23" s="28"/>
      <c r="L23" s="28"/>
      <c r="M23" s="211"/>
      <c r="N23" s="28"/>
      <c r="O23" s="28" t="s">
        <v>199</v>
      </c>
      <c r="P23" s="28"/>
      <c r="Q23" s="25"/>
    </row>
    <row r="24" customHeight="1" spans="1:17">
      <c r="A24" s="24"/>
      <c r="B24" s="25"/>
      <c r="C24" s="25"/>
      <c r="D24" s="25"/>
      <c r="E24" s="24"/>
      <c r="F24" s="26"/>
      <c r="G24" s="26"/>
      <c r="H24" s="43"/>
      <c r="I24" s="28"/>
      <c r="J24" s="27"/>
      <c r="K24" s="28"/>
      <c r="L24" s="28"/>
      <c r="M24" s="211"/>
      <c r="N24" s="28"/>
      <c r="O24" s="28" t="s">
        <v>199</v>
      </c>
      <c r="P24" s="28"/>
      <c r="Q24" s="25"/>
    </row>
    <row r="25" customHeight="1" spans="1:17">
      <c r="A25" s="30" t="s">
        <v>255</v>
      </c>
      <c r="B25" s="337"/>
      <c r="C25" s="338"/>
      <c r="D25" s="338"/>
      <c r="E25" s="24"/>
      <c r="F25" s="26"/>
      <c r="G25" s="26"/>
      <c r="H25" s="43"/>
      <c r="I25" s="28" t="s">
        <v>199</v>
      </c>
      <c r="J25" s="354">
        <f>SUM(J8:J24)</f>
        <v>0</v>
      </c>
      <c r="K25" s="354">
        <f>SUM(K8:K24)</f>
        <v>0</v>
      </c>
      <c r="L25" s="354">
        <f>SUM(L8:L24)</f>
        <v>0</v>
      </c>
      <c r="M25" s="354"/>
      <c r="N25" s="354">
        <f>SUM(N8:N24)</f>
        <v>0</v>
      </c>
      <c r="O25" s="28" t="s">
        <v>199</v>
      </c>
      <c r="P25" s="28"/>
      <c r="Q25" s="25"/>
    </row>
    <row r="26" customHeight="1" spans="1:17">
      <c r="A26" s="30" t="s">
        <v>1278</v>
      </c>
      <c r="B26" s="213"/>
      <c r="C26" s="56"/>
      <c r="D26" s="56"/>
      <c r="E26" s="24"/>
      <c r="F26" s="26"/>
      <c r="G26" s="26"/>
      <c r="H26" s="43"/>
      <c r="I26" s="28"/>
      <c r="J26" s="354"/>
      <c r="K26" s="355"/>
      <c r="L26" s="355"/>
      <c r="M26" s="355"/>
      <c r="N26" s="355"/>
      <c r="O26" s="28" t="s">
        <v>199</v>
      </c>
      <c r="P26" s="28"/>
      <c r="Q26" s="25"/>
    </row>
    <row r="27" customHeight="1" spans="1:17">
      <c r="A27" s="30" t="s">
        <v>228</v>
      </c>
      <c r="B27" s="213"/>
      <c r="C27" s="56"/>
      <c r="D27" s="56"/>
      <c r="E27" s="24"/>
      <c r="F27" s="26"/>
      <c r="G27" s="26"/>
      <c r="H27" s="29"/>
      <c r="I27" s="28"/>
      <c r="J27" s="354">
        <f>J25-J26</f>
        <v>0</v>
      </c>
      <c r="K27" s="354">
        <f>K25-K26</f>
        <v>0</v>
      </c>
      <c r="L27" s="354">
        <f>L25-L26</f>
        <v>0</v>
      </c>
      <c r="M27" s="354"/>
      <c r="N27" s="354">
        <f>N25-N26</f>
        <v>0</v>
      </c>
      <c r="O27" s="28" t="e">
        <f>(N27-K27)/K27*100</f>
        <v>#DIV/0!</v>
      </c>
      <c r="P27" s="28"/>
      <c r="Q27" s="25"/>
    </row>
    <row r="28" customHeight="1" spans="1:17">
      <c r="A28" s="126" t="str">
        <f>基础信息!A4</f>
        <v>被评估单位填表人：俞蕊</v>
      </c>
      <c r="B28" s="126"/>
      <c r="C28" s="126"/>
      <c r="D28" s="126"/>
      <c r="J28" s="66" t="str">
        <f>基础信息!A3</f>
        <v>评估人员：李美花、刘婧</v>
      </c>
      <c r="K28" s="66"/>
      <c r="L28" s="66"/>
      <c r="M28" s="66"/>
      <c r="N28" s="66"/>
      <c r="O28" s="66"/>
      <c r="P28" s="66"/>
      <c r="Q28" s="66"/>
    </row>
    <row r="29" customHeight="1" spans="1:4">
      <c r="A29" s="126" t="str">
        <f>基础信息!A5</f>
        <v>填表日期：2021年8月27日</v>
      </c>
      <c r="B29" s="126"/>
      <c r="C29" s="126"/>
      <c r="D29" s="126"/>
    </row>
  </sheetData>
  <mergeCells count="25">
    <mergeCell ref="A1:Q1"/>
    <mergeCell ref="A2:Q2"/>
    <mergeCell ref="A3:Q3"/>
    <mergeCell ref="O4:Q4"/>
    <mergeCell ref="O5:Q5"/>
    <mergeCell ref="J6:K6"/>
    <mergeCell ref="L6:N6"/>
    <mergeCell ref="A25:C25"/>
    <mergeCell ref="A26:C26"/>
    <mergeCell ref="A27:C27"/>
    <mergeCell ref="A28:D28"/>
    <mergeCell ref="J28:Q28"/>
    <mergeCell ref="A29:D29"/>
    <mergeCell ref="A6:A7"/>
    <mergeCell ref="B6:B7"/>
    <mergeCell ref="C6:C7"/>
    <mergeCell ref="D6:D7"/>
    <mergeCell ref="E6:E7"/>
    <mergeCell ref="F6:F7"/>
    <mergeCell ref="G6:G7"/>
    <mergeCell ref="H6:H7"/>
    <mergeCell ref="I6:I7"/>
    <mergeCell ref="O6:O7"/>
    <mergeCell ref="P6:P7"/>
    <mergeCell ref="Q6:Q7"/>
  </mergeCells>
  <printOptions horizontalCentered="1"/>
  <pageMargins left="1" right="1" top="0.87" bottom="0.87" header="1.06" footer="0.51"/>
  <pageSetup paperSize="9" scale="80" fitToHeight="0" orientation="landscape" verticalDpi="600"/>
  <headerFooter scaleWithDoc="0"/>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7"/>
  <sheetViews>
    <sheetView view="pageBreakPreview" zoomScale="90" zoomScaleNormal="100" topLeftCell="A2" workbookViewId="0">
      <selection activeCell="E25" sqref="E25:F25"/>
    </sheetView>
  </sheetViews>
  <sheetFormatPr defaultColWidth="9" defaultRowHeight="12.75"/>
  <cols>
    <col min="1" max="1" width="5" style="13" customWidth="1"/>
    <col min="2" max="2" width="8.125" style="13" customWidth="1"/>
    <col min="3" max="3" width="9.5" style="13" customWidth="1"/>
    <col min="4" max="4" width="10.375" style="13" customWidth="1"/>
    <col min="5" max="6" width="5.375" style="13" customWidth="1"/>
    <col min="7" max="7" width="4.5" style="13" customWidth="1"/>
    <col min="8" max="8" width="6.875" style="13" customWidth="1"/>
    <col min="9" max="9" width="7.125" style="13" customWidth="1"/>
    <col min="10" max="10" width="7.625" style="13" customWidth="1"/>
    <col min="11" max="11" width="7.75" style="13" customWidth="1"/>
    <col min="12" max="13" width="8.5" style="13" customWidth="1"/>
    <col min="14" max="14" width="6.125" style="13" customWidth="1"/>
    <col min="15" max="15" width="7.25" style="13" customWidth="1"/>
    <col min="16" max="16" width="7.5" style="13" customWidth="1"/>
    <col min="17" max="17" width="15.25" style="13" hidden="1" customWidth="1" outlineLevel="1"/>
    <col min="18" max="18" width="13.125" style="13" hidden="1" customWidth="1" outlineLevel="1"/>
    <col min="19" max="19" width="9" style="13" collapsed="1"/>
    <col min="20" max="16384" width="9" style="13"/>
  </cols>
  <sheetData>
    <row r="1" s="11" customFormat="1" ht="30" customHeight="1" spans="1:17">
      <c r="A1" s="14" t="s">
        <v>1265</v>
      </c>
      <c r="B1" s="14"/>
      <c r="C1" s="14"/>
      <c r="D1" s="14"/>
      <c r="E1" s="14"/>
      <c r="F1" s="14"/>
      <c r="G1" s="14"/>
      <c r="H1" s="14"/>
      <c r="I1" s="14"/>
      <c r="J1" s="14"/>
      <c r="K1" s="14"/>
      <c r="L1" s="14"/>
      <c r="M1" s="14"/>
      <c r="N1" s="14"/>
      <c r="O1" s="14"/>
      <c r="P1" s="14"/>
      <c r="Q1" s="317"/>
    </row>
    <row r="2" s="11" customFormat="1" ht="30" customHeight="1" spans="1:17">
      <c r="A2" s="336" t="s">
        <v>1279</v>
      </c>
      <c r="B2" s="336"/>
      <c r="C2" s="336"/>
      <c r="D2" s="336"/>
      <c r="E2" s="336"/>
      <c r="F2" s="336"/>
      <c r="G2" s="336"/>
      <c r="H2" s="336"/>
      <c r="I2" s="336"/>
      <c r="J2" s="336"/>
      <c r="K2" s="336"/>
      <c r="L2" s="336"/>
      <c r="M2" s="336"/>
      <c r="N2" s="336"/>
      <c r="O2" s="336"/>
      <c r="P2" s="336"/>
      <c r="Q2" s="317"/>
    </row>
    <row r="3" ht="14.1" customHeight="1" spans="1:17">
      <c r="A3" s="16" t="str">
        <f>基础信息!A1</f>
        <v>评估基准日：2021年6月30日</v>
      </c>
      <c r="B3" s="17"/>
      <c r="C3" s="17"/>
      <c r="D3" s="17"/>
      <c r="E3" s="17"/>
      <c r="F3" s="17"/>
      <c r="G3" s="17"/>
      <c r="H3" s="17"/>
      <c r="I3" s="17"/>
      <c r="J3" s="17"/>
      <c r="K3" s="17"/>
      <c r="L3" s="17"/>
      <c r="M3" s="17"/>
      <c r="N3" s="17"/>
      <c r="O3" s="17"/>
      <c r="P3" s="17"/>
      <c r="Q3" s="36"/>
    </row>
    <row r="4" ht="14.1" customHeight="1" spans="2:17">
      <c r="B4" s="17"/>
      <c r="C4" s="17"/>
      <c r="D4" s="17"/>
      <c r="E4" s="17"/>
      <c r="F4" s="17"/>
      <c r="G4" s="17"/>
      <c r="H4" s="17"/>
      <c r="I4" s="17"/>
      <c r="J4" s="17"/>
      <c r="K4" s="17"/>
      <c r="L4" s="17"/>
      <c r="M4" s="17"/>
      <c r="N4" s="17"/>
      <c r="O4" s="17"/>
      <c r="P4" s="60" t="s">
        <v>1267</v>
      </c>
      <c r="Q4" s="36"/>
    </row>
    <row r="5" ht="15.75" customHeight="1" spans="1:16">
      <c r="A5" s="50" t="str">
        <f>基础信息!A2</f>
        <v>被评估单位：江苏省糖烟酒总公司</v>
      </c>
      <c r="B5" s="50"/>
      <c r="C5" s="50"/>
      <c r="D5" s="50"/>
      <c r="E5" s="50"/>
      <c r="F5" s="50"/>
      <c r="G5" s="50"/>
      <c r="P5" s="21" t="s">
        <v>119</v>
      </c>
    </row>
    <row r="6" s="12" customFormat="1" ht="15.75" customHeight="1" spans="1:18">
      <c r="A6" s="22" t="s">
        <v>120</v>
      </c>
      <c r="B6" s="22" t="s">
        <v>1268</v>
      </c>
      <c r="C6" s="222" t="s">
        <v>1269</v>
      </c>
      <c r="D6" s="222" t="s">
        <v>1270</v>
      </c>
      <c r="E6" s="22" t="s">
        <v>1271</v>
      </c>
      <c r="F6" s="197" t="s">
        <v>1272</v>
      </c>
      <c r="G6" s="341" t="s">
        <v>1143</v>
      </c>
      <c r="H6" s="341" t="s">
        <v>1280</v>
      </c>
      <c r="I6" s="197" t="s">
        <v>1274</v>
      </c>
      <c r="J6" s="343" t="s">
        <v>1281</v>
      </c>
      <c r="K6" s="344"/>
      <c r="L6" s="222" t="s">
        <v>86</v>
      </c>
      <c r="M6" s="228" t="s">
        <v>87</v>
      </c>
      <c r="N6" s="228" t="s">
        <v>88</v>
      </c>
      <c r="O6" s="197" t="s">
        <v>218</v>
      </c>
      <c r="P6" s="197" t="s">
        <v>182</v>
      </c>
      <c r="Q6" s="349" t="s">
        <v>1282</v>
      </c>
      <c r="R6" s="22" t="s">
        <v>1283</v>
      </c>
    </row>
    <row r="7" s="12" customFormat="1" ht="39.75" customHeight="1" spans="1:18">
      <c r="A7" s="24"/>
      <c r="B7" s="24"/>
      <c r="C7" s="306"/>
      <c r="D7" s="224"/>
      <c r="E7" s="24"/>
      <c r="F7" s="24"/>
      <c r="G7" s="342"/>
      <c r="H7" s="342"/>
      <c r="I7" s="24"/>
      <c r="J7" s="345"/>
      <c r="K7" s="346"/>
      <c r="L7" s="224"/>
      <c r="M7" s="229"/>
      <c r="N7" s="229"/>
      <c r="O7" s="24"/>
      <c r="P7" s="24"/>
      <c r="Q7" s="350"/>
      <c r="R7" s="24"/>
    </row>
    <row r="8" ht="15.75" customHeight="1" spans="1:18">
      <c r="A8" s="24"/>
      <c r="B8" s="25"/>
      <c r="C8" s="25"/>
      <c r="D8" s="25"/>
      <c r="E8" s="24"/>
      <c r="F8" s="26"/>
      <c r="G8" s="26"/>
      <c r="H8" s="43"/>
      <c r="I8" s="28" t="s">
        <v>199</v>
      </c>
      <c r="J8" s="347"/>
      <c r="K8" s="348"/>
      <c r="L8" s="28"/>
      <c r="M8" s="28"/>
      <c r="N8" s="28"/>
      <c r="O8" s="28" t="s">
        <v>199</v>
      </c>
      <c r="P8" s="25"/>
      <c r="Q8" s="351"/>
      <c r="R8" s="29"/>
    </row>
    <row r="9" ht="15.75" customHeight="1" spans="1:18">
      <c r="A9" s="24"/>
      <c r="B9" s="25"/>
      <c r="C9" s="25"/>
      <c r="D9" s="25"/>
      <c r="E9" s="24"/>
      <c r="F9" s="26"/>
      <c r="G9" s="26"/>
      <c r="H9" s="43"/>
      <c r="I9" s="28" t="s">
        <v>199</v>
      </c>
      <c r="J9" s="347"/>
      <c r="K9" s="348"/>
      <c r="L9" s="28"/>
      <c r="M9" s="28"/>
      <c r="N9" s="28"/>
      <c r="O9" s="28" t="s">
        <v>199</v>
      </c>
      <c r="P9" s="25"/>
      <c r="Q9" s="351"/>
      <c r="R9" s="29"/>
    </row>
    <row r="10" ht="15.75" customHeight="1" spans="1:18">
      <c r="A10" s="24"/>
      <c r="B10" s="25"/>
      <c r="C10" s="25"/>
      <c r="D10" s="25"/>
      <c r="E10" s="24"/>
      <c r="F10" s="26"/>
      <c r="G10" s="26"/>
      <c r="H10" s="43"/>
      <c r="I10" s="28" t="s">
        <v>199</v>
      </c>
      <c r="J10" s="347"/>
      <c r="K10" s="348"/>
      <c r="L10" s="28"/>
      <c r="M10" s="28"/>
      <c r="N10" s="28"/>
      <c r="O10" s="28" t="s">
        <v>199</v>
      </c>
      <c r="P10" s="25"/>
      <c r="Q10" s="351"/>
      <c r="R10" s="29"/>
    </row>
    <row r="11" ht="15.75" customHeight="1" spans="1:18">
      <c r="A11" s="24"/>
      <c r="B11" s="25"/>
      <c r="C11" s="25"/>
      <c r="D11" s="25"/>
      <c r="E11" s="24"/>
      <c r="F11" s="26"/>
      <c r="G11" s="26"/>
      <c r="H11" s="43"/>
      <c r="I11" s="28" t="s">
        <v>199</v>
      </c>
      <c r="J11" s="347"/>
      <c r="K11" s="348"/>
      <c r="L11" s="28"/>
      <c r="M11" s="28"/>
      <c r="N11" s="28"/>
      <c r="O11" s="28" t="s">
        <v>199</v>
      </c>
      <c r="P11" s="25"/>
      <c r="Q11" s="351"/>
      <c r="R11" s="29"/>
    </row>
    <row r="12" ht="15.75" customHeight="1" spans="1:18">
      <c r="A12" s="24"/>
      <c r="B12" s="25"/>
      <c r="C12" s="25"/>
      <c r="D12" s="25"/>
      <c r="E12" s="24"/>
      <c r="F12" s="26"/>
      <c r="G12" s="26"/>
      <c r="H12" s="43"/>
      <c r="I12" s="28" t="s">
        <v>199</v>
      </c>
      <c r="J12" s="347"/>
      <c r="K12" s="348"/>
      <c r="L12" s="28"/>
      <c r="M12" s="28"/>
      <c r="N12" s="28"/>
      <c r="O12" s="28" t="s">
        <v>199</v>
      </c>
      <c r="P12" s="25"/>
      <c r="Q12" s="351"/>
      <c r="R12" s="29"/>
    </row>
    <row r="13" ht="15.75" customHeight="1" spans="1:18">
      <c r="A13" s="24"/>
      <c r="B13" s="25"/>
      <c r="C13" s="25"/>
      <c r="D13" s="25"/>
      <c r="E13" s="24"/>
      <c r="F13" s="26"/>
      <c r="G13" s="26"/>
      <c r="H13" s="43"/>
      <c r="I13" s="28" t="s">
        <v>199</v>
      </c>
      <c r="J13" s="347"/>
      <c r="K13" s="348"/>
      <c r="L13" s="28"/>
      <c r="M13" s="28"/>
      <c r="N13" s="28"/>
      <c r="O13" s="28" t="s">
        <v>199</v>
      </c>
      <c r="P13" s="25"/>
      <c r="Q13" s="351"/>
      <c r="R13" s="29"/>
    </row>
    <row r="14" ht="15.75" customHeight="1" spans="1:18">
      <c r="A14" s="24"/>
      <c r="B14" s="25"/>
      <c r="C14" s="25"/>
      <c r="D14" s="25"/>
      <c r="E14" s="24"/>
      <c r="F14" s="26"/>
      <c r="G14" s="26"/>
      <c r="H14" s="43"/>
      <c r="I14" s="28" t="s">
        <v>199</v>
      </c>
      <c r="J14" s="347"/>
      <c r="K14" s="348"/>
      <c r="L14" s="28"/>
      <c r="M14" s="28"/>
      <c r="N14" s="28"/>
      <c r="O14" s="28" t="s">
        <v>199</v>
      </c>
      <c r="P14" s="25"/>
      <c r="Q14" s="351"/>
      <c r="R14" s="29"/>
    </row>
    <row r="15" ht="15.75" customHeight="1" spans="1:18">
      <c r="A15" s="24"/>
      <c r="B15" s="25"/>
      <c r="C15" s="25"/>
      <c r="D15" s="25"/>
      <c r="E15" s="24"/>
      <c r="F15" s="26"/>
      <c r="G15" s="26"/>
      <c r="H15" s="43"/>
      <c r="I15" s="28" t="s">
        <v>199</v>
      </c>
      <c r="J15" s="347"/>
      <c r="K15" s="348"/>
      <c r="L15" s="28"/>
      <c r="M15" s="28"/>
      <c r="N15" s="28"/>
      <c r="O15" s="28" t="s">
        <v>199</v>
      </c>
      <c r="P15" s="25"/>
      <c r="Q15" s="351"/>
      <c r="R15" s="29"/>
    </row>
    <row r="16" ht="15.75" customHeight="1" spans="1:18">
      <c r="A16" s="24"/>
      <c r="B16" s="25"/>
      <c r="C16" s="25"/>
      <c r="D16" s="25"/>
      <c r="E16" s="24"/>
      <c r="F16" s="26"/>
      <c r="G16" s="26"/>
      <c r="H16" s="43"/>
      <c r="I16" s="28"/>
      <c r="J16" s="347"/>
      <c r="K16" s="348"/>
      <c r="L16" s="28"/>
      <c r="M16" s="28"/>
      <c r="N16" s="28"/>
      <c r="O16" s="28"/>
      <c r="P16" s="25"/>
      <c r="Q16" s="351"/>
      <c r="R16" s="29"/>
    </row>
    <row r="17" ht="15.75" customHeight="1" spans="1:18">
      <c r="A17" s="24"/>
      <c r="B17" s="25"/>
      <c r="C17" s="25"/>
      <c r="D17" s="25"/>
      <c r="E17" s="24"/>
      <c r="F17" s="26"/>
      <c r="G17" s="26"/>
      <c r="H17" s="43"/>
      <c r="I17" s="28"/>
      <c r="J17" s="347"/>
      <c r="K17" s="348"/>
      <c r="L17" s="28"/>
      <c r="M17" s="28"/>
      <c r="N17" s="28"/>
      <c r="O17" s="28"/>
      <c r="P17" s="25"/>
      <c r="Q17" s="351"/>
      <c r="R17" s="29"/>
    </row>
    <row r="18" ht="15.75" customHeight="1" spans="1:18">
      <c r="A18" s="24"/>
      <c r="B18" s="25"/>
      <c r="C18" s="25"/>
      <c r="D18" s="25"/>
      <c r="E18" s="24"/>
      <c r="F18" s="26"/>
      <c r="G18" s="26"/>
      <c r="H18" s="43"/>
      <c r="I18" s="28"/>
      <c r="J18" s="347"/>
      <c r="K18" s="348"/>
      <c r="L18" s="28"/>
      <c r="M18" s="28"/>
      <c r="N18" s="28"/>
      <c r="O18" s="28"/>
      <c r="P18" s="25"/>
      <c r="Q18" s="351"/>
      <c r="R18" s="29"/>
    </row>
    <row r="19" ht="15.75" customHeight="1" spans="1:18">
      <c r="A19" s="24"/>
      <c r="B19" s="25"/>
      <c r="C19" s="25"/>
      <c r="D19" s="25"/>
      <c r="E19" s="24"/>
      <c r="F19" s="26"/>
      <c r="G19" s="26"/>
      <c r="H19" s="43"/>
      <c r="I19" s="28" t="s">
        <v>199</v>
      </c>
      <c r="J19" s="347"/>
      <c r="K19" s="348"/>
      <c r="L19" s="28"/>
      <c r="M19" s="28"/>
      <c r="N19" s="28"/>
      <c r="O19" s="28" t="s">
        <v>199</v>
      </c>
      <c r="P19" s="25"/>
      <c r="Q19" s="351"/>
      <c r="R19" s="29"/>
    </row>
    <row r="20" ht="15.75" customHeight="1" spans="1:18">
      <c r="A20" s="24"/>
      <c r="B20" s="25"/>
      <c r="C20" s="25"/>
      <c r="D20" s="25"/>
      <c r="E20" s="24"/>
      <c r="F20" s="26"/>
      <c r="G20" s="26"/>
      <c r="H20" s="43"/>
      <c r="I20" s="28" t="s">
        <v>199</v>
      </c>
      <c r="J20" s="347"/>
      <c r="K20" s="348"/>
      <c r="L20" s="28"/>
      <c r="M20" s="28"/>
      <c r="N20" s="28"/>
      <c r="O20" s="28" t="s">
        <v>199</v>
      </c>
      <c r="P20" s="25"/>
      <c r="Q20" s="351"/>
      <c r="R20" s="29"/>
    </row>
    <row r="21" ht="15.75" customHeight="1" spans="1:18">
      <c r="A21" s="24"/>
      <c r="B21" s="25"/>
      <c r="C21" s="25"/>
      <c r="D21" s="25"/>
      <c r="E21" s="24"/>
      <c r="F21" s="26"/>
      <c r="G21" s="26"/>
      <c r="H21" s="43"/>
      <c r="I21" s="28" t="s">
        <v>199</v>
      </c>
      <c r="J21" s="347"/>
      <c r="K21" s="348"/>
      <c r="L21" s="28"/>
      <c r="M21" s="28"/>
      <c r="N21" s="28"/>
      <c r="O21" s="28" t="s">
        <v>199</v>
      </c>
      <c r="P21" s="25"/>
      <c r="Q21" s="351"/>
      <c r="R21" s="29"/>
    </row>
    <row r="22" ht="15.75" customHeight="1" spans="1:18">
      <c r="A22" s="24"/>
      <c r="B22" s="25"/>
      <c r="C22" s="25"/>
      <c r="D22" s="25"/>
      <c r="E22" s="24"/>
      <c r="F22" s="26"/>
      <c r="G22" s="26"/>
      <c r="H22" s="43"/>
      <c r="I22" s="28" t="s">
        <v>199</v>
      </c>
      <c r="J22" s="347"/>
      <c r="K22" s="348"/>
      <c r="L22" s="28"/>
      <c r="M22" s="28"/>
      <c r="N22" s="28"/>
      <c r="O22" s="28" t="s">
        <v>199</v>
      </c>
      <c r="P22" s="25"/>
      <c r="Q22" s="351"/>
      <c r="R22" s="29"/>
    </row>
    <row r="23" ht="15.75" customHeight="1" spans="1:18">
      <c r="A23" s="24"/>
      <c r="B23" s="25"/>
      <c r="C23" s="25"/>
      <c r="D23" s="25"/>
      <c r="E23" s="24"/>
      <c r="F23" s="26"/>
      <c r="G23" s="26"/>
      <c r="H23" s="43"/>
      <c r="I23" s="28" t="s">
        <v>199</v>
      </c>
      <c r="J23" s="347"/>
      <c r="K23" s="348"/>
      <c r="L23" s="28"/>
      <c r="M23" s="28"/>
      <c r="N23" s="28"/>
      <c r="O23" s="28" t="s">
        <v>199</v>
      </c>
      <c r="P23" s="25"/>
      <c r="Q23" s="351"/>
      <c r="R23" s="29"/>
    </row>
    <row r="24" ht="15.75" customHeight="1" spans="1:18">
      <c r="A24" s="24"/>
      <c r="B24" s="25"/>
      <c r="C24" s="25"/>
      <c r="D24" s="25"/>
      <c r="E24" s="24"/>
      <c r="F24" s="26"/>
      <c r="G24" s="26"/>
      <c r="H24" s="43"/>
      <c r="I24" s="28"/>
      <c r="J24" s="347"/>
      <c r="K24" s="348"/>
      <c r="L24" s="28"/>
      <c r="M24" s="28"/>
      <c r="N24" s="28"/>
      <c r="O24" s="28" t="s">
        <v>199</v>
      </c>
      <c r="P24" s="25"/>
      <c r="Q24" s="351"/>
      <c r="R24" s="29"/>
    </row>
    <row r="25" ht="15.75" customHeight="1" spans="1:18">
      <c r="A25" s="30" t="s">
        <v>255</v>
      </c>
      <c r="B25" s="337"/>
      <c r="C25" s="338"/>
      <c r="D25" s="338"/>
      <c r="E25" s="24"/>
      <c r="F25" s="26"/>
      <c r="G25" s="26"/>
      <c r="H25" s="43"/>
      <c r="I25" s="28" t="s">
        <v>199</v>
      </c>
      <c r="J25" s="347"/>
      <c r="K25" s="348"/>
      <c r="L25" s="28">
        <f>SUM(L8:L24)</f>
        <v>0</v>
      </c>
      <c r="M25" s="28">
        <f>SUM(M8:M24)</f>
        <v>0</v>
      </c>
      <c r="N25" s="28"/>
      <c r="O25" s="28" t="s">
        <v>199</v>
      </c>
      <c r="P25" s="25"/>
      <c r="Q25" s="351"/>
      <c r="R25" s="29"/>
    </row>
    <row r="26" ht="15.75" customHeight="1" spans="1:16">
      <c r="A26" s="202" t="str">
        <f>基础信息!A4</f>
        <v>被评估单位填表人：俞蕊</v>
      </c>
      <c r="B26" s="202"/>
      <c r="C26" s="202"/>
      <c r="D26" s="202"/>
      <c r="J26" s="34" t="str">
        <f>基础信息!A3</f>
        <v>评估人员：李美花、刘婧</v>
      </c>
      <c r="K26" s="34"/>
      <c r="L26" s="34"/>
      <c r="M26" s="34"/>
      <c r="N26" s="34"/>
      <c r="O26" s="34"/>
      <c r="P26" s="34"/>
    </row>
    <row r="27" ht="15.75" customHeight="1" spans="1:4">
      <c r="A27" s="202" t="str">
        <f>基础信息!A5</f>
        <v>填表日期：2021年8月27日</v>
      </c>
      <c r="B27" s="202"/>
      <c r="C27" s="202"/>
      <c r="D27" s="202"/>
    </row>
  </sheetData>
  <mergeCells count="43">
    <mergeCell ref="A1:P1"/>
    <mergeCell ref="A2:P2"/>
    <mergeCell ref="A3:P3"/>
    <mergeCell ref="A5:G5"/>
    <mergeCell ref="J8:K8"/>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A25:C25"/>
    <mergeCell ref="J25:K25"/>
    <mergeCell ref="A26:D26"/>
    <mergeCell ref="J26:P26"/>
    <mergeCell ref="A27:D27"/>
    <mergeCell ref="A6:A7"/>
    <mergeCell ref="B6:B7"/>
    <mergeCell ref="C6:C7"/>
    <mergeCell ref="D6:D7"/>
    <mergeCell ref="E6:E7"/>
    <mergeCell ref="F6:F7"/>
    <mergeCell ref="G6:G7"/>
    <mergeCell ref="H6:H7"/>
    <mergeCell ref="I6:I7"/>
    <mergeCell ref="L6:L7"/>
    <mergeCell ref="M6:M7"/>
    <mergeCell ref="N6:N7"/>
    <mergeCell ref="O6:O7"/>
    <mergeCell ref="P6:P7"/>
    <mergeCell ref="Q6:Q7"/>
    <mergeCell ref="R6:R7"/>
    <mergeCell ref="J6:K7"/>
  </mergeCells>
  <printOptions horizontalCentered="1"/>
  <pageMargins left="1" right="1" top="0.87" bottom="0.87" header="0.39" footer="0.51"/>
  <pageSetup paperSize="9" orientation="landscape" horizontalDpi="600" verticalDpi="600"/>
  <headerFooter alignWithMargins="0"/>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8"/>
  <sheetViews>
    <sheetView view="pageBreakPreview" zoomScale="90" zoomScaleNormal="100" workbookViewId="0">
      <selection activeCell="E25" sqref="E25:F25"/>
    </sheetView>
  </sheetViews>
  <sheetFormatPr defaultColWidth="9" defaultRowHeight="12.75"/>
  <cols>
    <col min="1" max="1" width="4.375" style="13" customWidth="1"/>
    <col min="2" max="2" width="6.25" style="13" customWidth="1"/>
    <col min="3" max="3" width="9" style="13"/>
    <col min="4" max="4" width="10.875" style="13" customWidth="1"/>
    <col min="5" max="5" width="8.625" style="13" customWidth="1"/>
    <col min="6" max="7" width="4.875" style="13" customWidth="1"/>
    <col min="8" max="8" width="4.625" style="13" customWidth="1"/>
    <col min="9" max="9" width="4.5" style="13" customWidth="1"/>
    <col min="10" max="10" width="4.875" style="13" customWidth="1"/>
    <col min="11" max="11" width="7.5" style="13" customWidth="1"/>
    <col min="12" max="12" width="8.25" style="13" customWidth="1"/>
    <col min="13" max="13" width="7.875" style="13" customWidth="1"/>
    <col min="14" max="14" width="7.375" style="13" customWidth="1"/>
    <col min="15" max="15" width="6.25" style="13" customWidth="1"/>
    <col min="16" max="16" width="7.375" style="13" customWidth="1"/>
    <col min="17" max="17" width="11.375" style="13" customWidth="1"/>
    <col min="18" max="16384" width="9" style="13"/>
  </cols>
  <sheetData>
    <row r="1" s="11" customFormat="1" ht="30" customHeight="1" spans="1:17">
      <c r="A1" s="14" t="s">
        <v>1284</v>
      </c>
      <c r="B1" s="14"/>
      <c r="C1" s="14"/>
      <c r="D1" s="14"/>
      <c r="E1" s="14"/>
      <c r="F1" s="14"/>
      <c r="G1" s="14"/>
      <c r="H1" s="14"/>
      <c r="I1" s="14"/>
      <c r="J1" s="14"/>
      <c r="K1" s="14"/>
      <c r="L1" s="14"/>
      <c r="M1" s="14"/>
      <c r="N1" s="14"/>
      <c r="O1" s="14"/>
      <c r="P1" s="14"/>
      <c r="Q1" s="14"/>
    </row>
    <row r="2" s="11" customFormat="1" ht="23.25" customHeight="1" spans="1:17">
      <c r="A2" s="336" t="s">
        <v>1266</v>
      </c>
      <c r="B2" s="336"/>
      <c r="C2" s="336"/>
      <c r="D2" s="336"/>
      <c r="E2" s="336"/>
      <c r="F2" s="336"/>
      <c r="G2" s="336"/>
      <c r="H2" s="336"/>
      <c r="I2" s="336"/>
      <c r="J2" s="336"/>
      <c r="K2" s="336"/>
      <c r="L2" s="336"/>
      <c r="M2" s="336"/>
      <c r="N2" s="336"/>
      <c r="O2" s="336"/>
      <c r="P2" s="336"/>
      <c r="Q2" s="336"/>
    </row>
    <row r="3" ht="13.5" customHeight="1" spans="1:17">
      <c r="A3" s="16" t="str">
        <f>基础信息!A1</f>
        <v>评估基准日：2021年6月30日</v>
      </c>
      <c r="B3" s="17"/>
      <c r="C3" s="17"/>
      <c r="D3" s="17"/>
      <c r="E3" s="17"/>
      <c r="F3" s="17"/>
      <c r="G3" s="17"/>
      <c r="H3" s="17"/>
      <c r="I3" s="17"/>
      <c r="J3" s="17"/>
      <c r="K3" s="18"/>
      <c r="L3" s="18"/>
      <c r="M3" s="18"/>
      <c r="N3" s="18"/>
      <c r="O3" s="18"/>
      <c r="P3" s="18"/>
      <c r="Q3" s="18"/>
    </row>
    <row r="4" ht="12" customHeight="1" spans="2:17">
      <c r="B4" s="17"/>
      <c r="C4" s="17"/>
      <c r="D4" s="17"/>
      <c r="E4" s="17"/>
      <c r="F4" s="17"/>
      <c r="G4" s="17"/>
      <c r="H4" s="17"/>
      <c r="I4" s="17"/>
      <c r="J4" s="17"/>
      <c r="K4" s="18"/>
      <c r="L4" s="18"/>
      <c r="M4" s="18"/>
      <c r="N4" s="18"/>
      <c r="O4" s="18"/>
      <c r="P4" s="19" t="s">
        <v>1267</v>
      </c>
      <c r="Q4" s="19"/>
    </row>
    <row r="5" customHeight="1" spans="1:17">
      <c r="A5" s="244" t="str">
        <f>基础信息!A2</f>
        <v>被评估单位：江苏省糖烟酒总公司</v>
      </c>
      <c r="B5" s="245"/>
      <c r="C5" s="245"/>
      <c r="D5" s="245"/>
      <c r="E5" s="245"/>
      <c r="Q5" s="21" t="s">
        <v>119</v>
      </c>
    </row>
    <row r="6" s="48" customFormat="1" ht="52.5" customHeight="1" spans="1:17">
      <c r="A6" s="197" t="s">
        <v>120</v>
      </c>
      <c r="B6" s="197" t="s">
        <v>1285</v>
      </c>
      <c r="C6" s="214" t="s">
        <v>1286</v>
      </c>
      <c r="D6" s="214" t="s">
        <v>1270</v>
      </c>
      <c r="E6" s="197" t="s">
        <v>1287</v>
      </c>
      <c r="F6" s="197" t="s">
        <v>1288</v>
      </c>
      <c r="G6" s="197" t="s">
        <v>1289</v>
      </c>
      <c r="H6" s="197" t="s">
        <v>1290</v>
      </c>
      <c r="I6" s="197" t="s">
        <v>1291</v>
      </c>
      <c r="J6" s="197" t="s">
        <v>1292</v>
      </c>
      <c r="K6" s="197" t="s">
        <v>1293</v>
      </c>
      <c r="L6" s="197" t="s">
        <v>1294</v>
      </c>
      <c r="M6" s="23" t="s">
        <v>86</v>
      </c>
      <c r="N6" s="197" t="s">
        <v>87</v>
      </c>
      <c r="O6" s="197" t="s">
        <v>88</v>
      </c>
      <c r="P6" s="197" t="s">
        <v>218</v>
      </c>
      <c r="Q6" s="197" t="s">
        <v>182</v>
      </c>
    </row>
    <row r="7" ht="15.75" customHeight="1" spans="1:17">
      <c r="A7" s="24"/>
      <c r="B7" s="22"/>
      <c r="C7" s="107"/>
      <c r="D7" s="83"/>
      <c r="E7" s="119"/>
      <c r="F7" s="26"/>
      <c r="G7" s="22"/>
      <c r="H7" s="22"/>
      <c r="I7" s="24"/>
      <c r="J7" s="24"/>
      <c r="K7" s="28"/>
      <c r="L7" s="28"/>
      <c r="M7" s="27"/>
      <c r="N7" s="28"/>
      <c r="O7" s="28"/>
      <c r="P7" s="28"/>
      <c r="Q7" s="120"/>
    </row>
    <row r="8" ht="15.75" customHeight="1" spans="1:17">
      <c r="A8" s="24"/>
      <c r="B8" s="22"/>
      <c r="C8" s="107"/>
      <c r="D8" s="83"/>
      <c r="E8" s="119"/>
      <c r="F8" s="26"/>
      <c r="G8" s="24"/>
      <c r="H8" s="22"/>
      <c r="I8" s="24"/>
      <c r="J8" s="24"/>
      <c r="K8" s="28"/>
      <c r="L8" s="28"/>
      <c r="M8" s="28"/>
      <c r="N8" s="28"/>
      <c r="O8" s="28"/>
      <c r="P8" s="28"/>
      <c r="Q8" s="120"/>
    </row>
    <row r="9" ht="15.75" customHeight="1" spans="1:17">
      <c r="A9" s="24"/>
      <c r="B9" s="22"/>
      <c r="C9" s="107"/>
      <c r="D9" s="83"/>
      <c r="E9" s="119"/>
      <c r="F9" s="26"/>
      <c r="G9" s="24"/>
      <c r="H9" s="22"/>
      <c r="I9" s="24"/>
      <c r="J9" s="24"/>
      <c r="K9" s="28"/>
      <c r="L9" s="28"/>
      <c r="M9" s="28"/>
      <c r="N9" s="28"/>
      <c r="O9" s="28"/>
      <c r="P9" s="340"/>
      <c r="Q9" s="120"/>
    </row>
    <row r="10" ht="15.75" customHeight="1" spans="1:17">
      <c r="A10" s="24"/>
      <c r="B10" s="24"/>
      <c r="C10" s="107"/>
      <c r="D10" s="107"/>
      <c r="E10" s="25"/>
      <c r="F10" s="26"/>
      <c r="G10" s="24"/>
      <c r="H10" s="24"/>
      <c r="I10" s="24"/>
      <c r="J10" s="24"/>
      <c r="K10" s="28"/>
      <c r="L10" s="28"/>
      <c r="M10" s="28"/>
      <c r="N10" s="28"/>
      <c r="O10" s="28"/>
      <c r="P10" s="28"/>
      <c r="Q10" s="120"/>
    </row>
    <row r="11" ht="15.75" customHeight="1" spans="1:17">
      <c r="A11" s="24"/>
      <c r="B11" s="24"/>
      <c r="C11" s="107"/>
      <c r="D11" s="107"/>
      <c r="E11" s="25"/>
      <c r="F11" s="26"/>
      <c r="G11" s="24"/>
      <c r="H11" s="24"/>
      <c r="I11" s="24"/>
      <c r="J11" s="24"/>
      <c r="K11" s="28"/>
      <c r="L11" s="28"/>
      <c r="M11" s="28"/>
      <c r="N11" s="28"/>
      <c r="O11" s="28"/>
      <c r="P11" s="28"/>
      <c r="Q11" s="29"/>
    </row>
    <row r="12" ht="15.75" customHeight="1" spans="1:17">
      <c r="A12" s="24"/>
      <c r="B12" s="24"/>
      <c r="C12" s="107"/>
      <c r="D12" s="107"/>
      <c r="E12" s="25"/>
      <c r="F12" s="26"/>
      <c r="G12" s="24"/>
      <c r="H12" s="24"/>
      <c r="I12" s="24"/>
      <c r="J12" s="24"/>
      <c r="K12" s="28"/>
      <c r="L12" s="28"/>
      <c r="M12" s="28"/>
      <c r="N12" s="28"/>
      <c r="O12" s="28"/>
      <c r="P12" s="28"/>
      <c r="Q12" s="29"/>
    </row>
    <row r="13" ht="15.75" customHeight="1" spans="1:17">
      <c r="A13" s="24"/>
      <c r="B13" s="24"/>
      <c r="C13" s="107"/>
      <c r="D13" s="107"/>
      <c r="E13" s="25"/>
      <c r="F13" s="26"/>
      <c r="G13" s="24"/>
      <c r="H13" s="24"/>
      <c r="I13" s="24"/>
      <c r="J13" s="24"/>
      <c r="K13" s="28"/>
      <c r="L13" s="28"/>
      <c r="M13" s="28"/>
      <c r="N13" s="28"/>
      <c r="O13" s="28"/>
      <c r="P13" s="28"/>
      <c r="Q13" s="29"/>
    </row>
    <row r="14" ht="15.75" customHeight="1" spans="1:17">
      <c r="A14" s="24"/>
      <c r="B14" s="24"/>
      <c r="C14" s="107"/>
      <c r="D14" s="107"/>
      <c r="E14" s="25"/>
      <c r="F14" s="26"/>
      <c r="G14" s="24"/>
      <c r="H14" s="24"/>
      <c r="I14" s="24"/>
      <c r="J14" s="24"/>
      <c r="K14" s="28"/>
      <c r="L14" s="28"/>
      <c r="M14" s="28"/>
      <c r="N14" s="28"/>
      <c r="O14" s="28"/>
      <c r="P14" s="28"/>
      <c r="Q14" s="29"/>
    </row>
    <row r="15" ht="15.75" customHeight="1" spans="1:17">
      <c r="A15" s="24"/>
      <c r="B15" s="24"/>
      <c r="C15" s="107"/>
      <c r="D15" s="107"/>
      <c r="E15" s="25"/>
      <c r="F15" s="26"/>
      <c r="G15" s="24"/>
      <c r="H15" s="24"/>
      <c r="I15" s="24"/>
      <c r="J15" s="24"/>
      <c r="K15" s="28"/>
      <c r="L15" s="28"/>
      <c r="M15" s="28"/>
      <c r="N15" s="28"/>
      <c r="O15" s="28"/>
      <c r="P15" s="28"/>
      <c r="Q15" s="29"/>
    </row>
    <row r="16" ht="15.75" customHeight="1" spans="1:17">
      <c r="A16" s="24"/>
      <c r="B16" s="24"/>
      <c r="C16" s="107"/>
      <c r="D16" s="107"/>
      <c r="E16" s="25"/>
      <c r="F16" s="26"/>
      <c r="G16" s="24"/>
      <c r="H16" s="24"/>
      <c r="I16" s="24"/>
      <c r="J16" s="24"/>
      <c r="K16" s="28"/>
      <c r="L16" s="28"/>
      <c r="M16" s="28"/>
      <c r="N16" s="28"/>
      <c r="O16" s="28"/>
      <c r="P16" s="28"/>
      <c r="Q16" s="29"/>
    </row>
    <row r="17" ht="15.75" customHeight="1" spans="1:17">
      <c r="A17" s="24"/>
      <c r="B17" s="24"/>
      <c r="C17" s="107"/>
      <c r="D17" s="107"/>
      <c r="E17" s="25"/>
      <c r="F17" s="26"/>
      <c r="G17" s="24"/>
      <c r="H17" s="24"/>
      <c r="I17" s="24"/>
      <c r="J17" s="24"/>
      <c r="K17" s="28"/>
      <c r="L17" s="28"/>
      <c r="M17" s="28"/>
      <c r="N17" s="28"/>
      <c r="O17" s="28"/>
      <c r="P17" s="28"/>
      <c r="Q17" s="29"/>
    </row>
    <row r="18" ht="15.75" customHeight="1" spans="1:17">
      <c r="A18" s="24"/>
      <c r="B18" s="24"/>
      <c r="C18" s="107"/>
      <c r="D18" s="107"/>
      <c r="E18" s="25"/>
      <c r="F18" s="26"/>
      <c r="G18" s="24"/>
      <c r="H18" s="24"/>
      <c r="I18" s="24"/>
      <c r="J18" s="24"/>
      <c r="K18" s="28"/>
      <c r="L18" s="28"/>
      <c r="M18" s="28"/>
      <c r="N18" s="28"/>
      <c r="O18" s="28"/>
      <c r="P18" s="28"/>
      <c r="Q18" s="29"/>
    </row>
    <row r="19" ht="15.75" customHeight="1" spans="1:17">
      <c r="A19" s="24"/>
      <c r="B19" s="24"/>
      <c r="C19" s="107"/>
      <c r="D19" s="107"/>
      <c r="E19" s="25"/>
      <c r="F19" s="26"/>
      <c r="G19" s="24"/>
      <c r="H19" s="24"/>
      <c r="I19" s="24"/>
      <c r="J19" s="24"/>
      <c r="K19" s="28"/>
      <c r="L19" s="28"/>
      <c r="M19" s="28"/>
      <c r="N19" s="28"/>
      <c r="O19" s="28"/>
      <c r="P19" s="28"/>
      <c r="Q19" s="29"/>
    </row>
    <row r="20" ht="15.75" customHeight="1" spans="1:17">
      <c r="A20" s="24"/>
      <c r="B20" s="24"/>
      <c r="C20" s="107"/>
      <c r="D20" s="107"/>
      <c r="E20" s="25"/>
      <c r="F20" s="26"/>
      <c r="G20" s="24"/>
      <c r="H20" s="24"/>
      <c r="I20" s="24"/>
      <c r="J20" s="24"/>
      <c r="K20" s="28"/>
      <c r="L20" s="28"/>
      <c r="M20" s="28"/>
      <c r="N20" s="28"/>
      <c r="O20" s="28"/>
      <c r="P20" s="28"/>
      <c r="Q20" s="29"/>
    </row>
    <row r="21" ht="15.75" customHeight="1" spans="1:17">
      <c r="A21" s="24"/>
      <c r="B21" s="24"/>
      <c r="C21" s="107"/>
      <c r="D21" s="107"/>
      <c r="E21" s="25"/>
      <c r="F21" s="26"/>
      <c r="G21" s="24"/>
      <c r="H21" s="24"/>
      <c r="I21" s="24"/>
      <c r="J21" s="24"/>
      <c r="K21" s="28"/>
      <c r="L21" s="28"/>
      <c r="M21" s="28"/>
      <c r="N21" s="28"/>
      <c r="O21" s="28"/>
      <c r="P21" s="28"/>
      <c r="Q21" s="29"/>
    </row>
    <row r="22" ht="15.75" customHeight="1" spans="1:17">
      <c r="A22" s="24"/>
      <c r="B22" s="24"/>
      <c r="C22" s="107"/>
      <c r="D22" s="107"/>
      <c r="E22" s="25"/>
      <c r="F22" s="26"/>
      <c r="G22" s="24"/>
      <c r="H22" s="24"/>
      <c r="I22" s="24"/>
      <c r="J22" s="24"/>
      <c r="K22" s="28"/>
      <c r="L22" s="28"/>
      <c r="M22" s="28"/>
      <c r="N22" s="28"/>
      <c r="O22" s="28"/>
      <c r="P22" s="28"/>
      <c r="Q22" s="29"/>
    </row>
    <row r="23" ht="14.25" customHeight="1" spans="1:17">
      <c r="A23" s="24"/>
      <c r="B23" s="24"/>
      <c r="C23" s="107"/>
      <c r="D23" s="107"/>
      <c r="E23" s="25"/>
      <c r="F23" s="26"/>
      <c r="G23" s="24"/>
      <c r="H23" s="24"/>
      <c r="I23" s="24"/>
      <c r="J23" s="24"/>
      <c r="K23" s="28"/>
      <c r="L23" s="28"/>
      <c r="M23" s="28"/>
      <c r="N23" s="28"/>
      <c r="O23" s="28"/>
      <c r="P23" s="28"/>
      <c r="Q23" s="29"/>
    </row>
    <row r="24" customHeight="1" spans="1:17">
      <c r="A24" s="30" t="s">
        <v>255</v>
      </c>
      <c r="B24" s="337"/>
      <c r="C24" s="338"/>
      <c r="D24" s="338"/>
      <c r="E24" s="24"/>
      <c r="F24" s="26"/>
      <c r="G24" s="26"/>
      <c r="H24" s="26"/>
      <c r="I24" s="43"/>
      <c r="J24" s="28" t="s">
        <v>199</v>
      </c>
      <c r="K24" s="27"/>
      <c r="L24" s="28"/>
      <c r="M24" s="28">
        <f>SUM(M7:M23)</f>
        <v>0</v>
      </c>
      <c r="N24" s="28">
        <f>SUM(N7:N23)</f>
        <v>0</v>
      </c>
      <c r="O24" s="211"/>
      <c r="P24" s="28"/>
      <c r="Q24" s="28" t="s">
        <v>199</v>
      </c>
    </row>
    <row r="25" ht="14.25" customHeight="1" spans="1:17">
      <c r="A25" s="30" t="s">
        <v>1278</v>
      </c>
      <c r="B25" s="213"/>
      <c r="C25" s="56"/>
      <c r="D25" s="56"/>
      <c r="E25" s="24"/>
      <c r="F25" s="26"/>
      <c r="G25" s="26"/>
      <c r="H25" s="26"/>
      <c r="I25" s="43"/>
      <c r="J25" s="28"/>
      <c r="K25" s="27"/>
      <c r="L25" s="28"/>
      <c r="M25" s="28"/>
      <c r="N25" s="28"/>
      <c r="O25" s="211"/>
      <c r="P25" s="28"/>
      <c r="Q25" s="28" t="s">
        <v>199</v>
      </c>
    </row>
    <row r="26" ht="13.5" customHeight="1" spans="1:17">
      <c r="A26" s="30" t="s">
        <v>255</v>
      </c>
      <c r="B26" s="213"/>
      <c r="C26" s="56"/>
      <c r="D26" s="56"/>
      <c r="E26" s="24"/>
      <c r="F26" s="26"/>
      <c r="G26" s="26"/>
      <c r="H26" s="26"/>
      <c r="I26" s="29"/>
      <c r="J26" s="28"/>
      <c r="K26" s="27"/>
      <c r="L26" s="28"/>
      <c r="M26" s="28">
        <f>M24-M25</f>
        <v>0</v>
      </c>
      <c r="N26" s="28">
        <f>N24-N25</f>
        <v>0</v>
      </c>
      <c r="O26" s="211"/>
      <c r="P26" s="28"/>
      <c r="Q26" s="28" t="s">
        <v>199</v>
      </c>
    </row>
    <row r="27" ht="13.5" customHeight="1" spans="1:17">
      <c r="A27" s="339" t="str">
        <f>基础信息!A4</f>
        <v>被评估单位填表人：俞蕊</v>
      </c>
      <c r="B27" s="339"/>
      <c r="C27" s="339"/>
      <c r="D27" s="339"/>
      <c r="E27" s="339"/>
      <c r="K27" s="34" t="str">
        <f>基础信息!A3</f>
        <v>评估人员：李美花、刘婧</v>
      </c>
      <c r="L27" s="34"/>
      <c r="M27" s="34"/>
      <c r="N27" s="34"/>
      <c r="O27" s="34"/>
      <c r="P27" s="34"/>
      <c r="Q27" s="34"/>
    </row>
    <row r="28" ht="13.5" customHeight="1" spans="1:1">
      <c r="A28" s="35" t="str">
        <f>基础信息!A5</f>
        <v>填表日期：2021年8月27日</v>
      </c>
    </row>
  </sheetData>
  <mergeCells count="9">
    <mergeCell ref="A1:Q1"/>
    <mergeCell ref="A2:Q2"/>
    <mergeCell ref="A3:Q3"/>
    <mergeCell ref="P4:Q4"/>
    <mergeCell ref="A24:C24"/>
    <mergeCell ref="A25:C25"/>
    <mergeCell ref="A26:C26"/>
    <mergeCell ref="A27:E27"/>
    <mergeCell ref="K27:Q27"/>
  </mergeCells>
  <printOptions horizontalCentered="1"/>
  <pageMargins left="1" right="1" top="0.87" bottom="0.87" header="0.35" footer="0.51"/>
  <pageSetup paperSize="9" orientation="landscape" horizontalDpi="600" verticalDpi="600"/>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view="pageBreakPreview" zoomScale="90" zoomScaleNormal="100" workbookViewId="0">
      <selection activeCell="E25" sqref="E25:F25"/>
    </sheetView>
  </sheetViews>
  <sheetFormatPr defaultColWidth="9" defaultRowHeight="12.75"/>
  <cols>
    <col min="1" max="1" width="6.375" style="13" customWidth="1"/>
    <col min="2" max="2" width="6.875" style="13" customWidth="1"/>
    <col min="3" max="3" width="7.875" style="13" customWidth="1"/>
    <col min="4" max="4" width="9.625" style="13" customWidth="1"/>
    <col min="5" max="5" width="7" style="13" customWidth="1"/>
    <col min="6" max="6" width="4.75" style="13" customWidth="1"/>
    <col min="7" max="7" width="4.875" style="13" customWidth="1"/>
    <col min="8" max="8" width="4.625" style="13" customWidth="1"/>
    <col min="9" max="9" width="4.25" style="13" customWidth="1"/>
    <col min="10" max="10" width="4.75" style="13" customWidth="1"/>
    <col min="11" max="11" width="6.75" style="13" customWidth="1"/>
    <col min="12" max="12" width="10.25" style="13" customWidth="1"/>
    <col min="13" max="13" width="7.125" style="13" customWidth="1"/>
    <col min="14" max="14" width="8.125" style="13" customWidth="1"/>
    <col min="15" max="15" width="7.25" style="13" customWidth="1"/>
    <col min="16" max="16" width="7.5" style="13" customWidth="1"/>
    <col min="17" max="17" width="7.875" style="13" customWidth="1"/>
    <col min="18" max="16384" width="9" style="13"/>
  </cols>
  <sheetData>
    <row r="1" s="11" customFormat="1" ht="25.5" customHeight="1" spans="1:18">
      <c r="A1" s="14" t="s">
        <v>1284</v>
      </c>
      <c r="B1" s="14"/>
      <c r="C1" s="14"/>
      <c r="D1" s="14"/>
      <c r="E1" s="14"/>
      <c r="F1" s="14"/>
      <c r="G1" s="14"/>
      <c r="H1" s="14"/>
      <c r="I1" s="14"/>
      <c r="J1" s="14"/>
      <c r="K1" s="14"/>
      <c r="L1" s="14"/>
      <c r="M1" s="14"/>
      <c r="N1" s="14"/>
      <c r="O1" s="14"/>
      <c r="P1" s="14"/>
      <c r="Q1" s="14"/>
      <c r="R1" s="48"/>
    </row>
    <row r="2" s="11" customFormat="1" ht="18.75" customHeight="1" spans="1:18">
      <c r="A2" s="336" t="s">
        <v>1279</v>
      </c>
      <c r="B2" s="336"/>
      <c r="C2" s="336"/>
      <c r="D2" s="336"/>
      <c r="E2" s="336"/>
      <c r="F2" s="336"/>
      <c r="G2" s="336"/>
      <c r="H2" s="336"/>
      <c r="I2" s="336"/>
      <c r="J2" s="336"/>
      <c r="K2" s="336"/>
      <c r="L2" s="336"/>
      <c r="M2" s="336"/>
      <c r="N2" s="336"/>
      <c r="O2" s="336"/>
      <c r="P2" s="336"/>
      <c r="Q2" s="336"/>
      <c r="R2" s="48"/>
    </row>
    <row r="3" ht="14.1" customHeight="1" spans="1:17">
      <c r="A3" s="16" t="str">
        <f>基础信息!A1</f>
        <v>评估基准日：2021年6月30日</v>
      </c>
      <c r="B3" s="17"/>
      <c r="C3" s="17"/>
      <c r="D3" s="17"/>
      <c r="E3" s="17"/>
      <c r="F3" s="17"/>
      <c r="G3" s="17"/>
      <c r="H3" s="17"/>
      <c r="I3" s="17"/>
      <c r="J3" s="17"/>
      <c r="K3" s="18"/>
      <c r="L3" s="18"/>
      <c r="M3" s="18"/>
      <c r="N3" s="18"/>
      <c r="O3" s="18"/>
      <c r="P3" s="18"/>
      <c r="Q3" s="18"/>
    </row>
    <row r="4" ht="12" customHeight="1" spans="2:17">
      <c r="B4" s="17"/>
      <c r="C4" s="17"/>
      <c r="D4" s="17"/>
      <c r="E4" s="17"/>
      <c r="F4" s="17"/>
      <c r="G4" s="17"/>
      <c r="H4" s="17"/>
      <c r="I4" s="17"/>
      <c r="J4" s="17"/>
      <c r="K4" s="18"/>
      <c r="L4" s="18"/>
      <c r="M4" s="18"/>
      <c r="N4" s="18"/>
      <c r="O4" s="18"/>
      <c r="P4" s="18"/>
      <c r="Q4" s="19" t="s">
        <v>1267</v>
      </c>
    </row>
    <row r="5" ht="13.5" customHeight="1" spans="1:17">
      <c r="A5" s="50" t="str">
        <f>基础信息!A2</f>
        <v>被评估单位：江苏省糖烟酒总公司</v>
      </c>
      <c r="B5" s="50"/>
      <c r="C5" s="50"/>
      <c r="D5" s="50"/>
      <c r="E5" s="50"/>
      <c r="Q5" s="21" t="s">
        <v>119</v>
      </c>
    </row>
    <row r="6" s="48" customFormat="1" ht="48.75" customHeight="1" spans="1:17">
      <c r="A6" s="197" t="s">
        <v>120</v>
      </c>
      <c r="B6" s="197" t="s">
        <v>1285</v>
      </c>
      <c r="C6" s="214" t="s">
        <v>1286</v>
      </c>
      <c r="D6" s="214" t="s">
        <v>1270</v>
      </c>
      <c r="E6" s="197" t="s">
        <v>1287</v>
      </c>
      <c r="F6" s="197" t="s">
        <v>1288</v>
      </c>
      <c r="G6" s="197" t="s">
        <v>1289</v>
      </c>
      <c r="H6" s="197" t="s">
        <v>1290</v>
      </c>
      <c r="I6" s="197" t="s">
        <v>1291</v>
      </c>
      <c r="J6" s="197" t="s">
        <v>1292</v>
      </c>
      <c r="K6" s="197" t="s">
        <v>1293</v>
      </c>
      <c r="L6" s="197" t="s">
        <v>1295</v>
      </c>
      <c r="M6" s="23" t="s">
        <v>86</v>
      </c>
      <c r="N6" s="197" t="s">
        <v>87</v>
      </c>
      <c r="O6" s="197" t="s">
        <v>88</v>
      </c>
      <c r="P6" s="197" t="s">
        <v>218</v>
      </c>
      <c r="Q6" s="197" t="s">
        <v>182</v>
      </c>
    </row>
    <row r="7" ht="15.75" customHeight="1" spans="1:17">
      <c r="A7" s="24"/>
      <c r="B7" s="24"/>
      <c r="C7" s="107"/>
      <c r="D7" s="107"/>
      <c r="E7" s="25"/>
      <c r="F7" s="26"/>
      <c r="G7" s="24"/>
      <c r="H7" s="24"/>
      <c r="I7" s="24"/>
      <c r="J7" s="24"/>
      <c r="K7" s="28"/>
      <c r="L7" s="28"/>
      <c r="M7" s="27"/>
      <c r="N7" s="28"/>
      <c r="O7" s="28"/>
      <c r="P7" s="28" t="s">
        <v>199</v>
      </c>
      <c r="Q7" s="29"/>
    </row>
    <row r="8" ht="15.75" customHeight="1" spans="1:17">
      <c r="A8" s="24"/>
      <c r="B8" s="24"/>
      <c r="C8" s="107"/>
      <c r="D8" s="107"/>
      <c r="E8" s="25"/>
      <c r="F8" s="26"/>
      <c r="G8" s="24"/>
      <c r="H8" s="24"/>
      <c r="I8" s="24"/>
      <c r="J8" s="24"/>
      <c r="K8" s="28"/>
      <c r="L8" s="28"/>
      <c r="M8" s="28"/>
      <c r="N8" s="28"/>
      <c r="O8" s="28"/>
      <c r="P8" s="28" t="s">
        <v>199</v>
      </c>
      <c r="Q8" s="29"/>
    </row>
    <row r="9" ht="15.75" customHeight="1" spans="1:17">
      <c r="A9" s="24"/>
      <c r="B9" s="24"/>
      <c r="C9" s="107"/>
      <c r="D9" s="107"/>
      <c r="E9" s="25"/>
      <c r="F9" s="26"/>
      <c r="G9" s="24"/>
      <c r="H9" s="24"/>
      <c r="I9" s="24"/>
      <c r="J9" s="24"/>
      <c r="K9" s="28"/>
      <c r="L9" s="28"/>
      <c r="M9" s="28"/>
      <c r="N9" s="28"/>
      <c r="O9" s="28"/>
      <c r="P9" s="28" t="s">
        <v>199</v>
      </c>
      <c r="Q9" s="29"/>
    </row>
    <row r="10" ht="15.75" customHeight="1" spans="1:17">
      <c r="A10" s="24"/>
      <c r="B10" s="24"/>
      <c r="C10" s="107"/>
      <c r="D10" s="107"/>
      <c r="E10" s="25"/>
      <c r="F10" s="26"/>
      <c r="G10" s="24"/>
      <c r="H10" s="24"/>
      <c r="I10" s="24"/>
      <c r="J10" s="24"/>
      <c r="K10" s="28"/>
      <c r="L10" s="28"/>
      <c r="M10" s="28"/>
      <c r="N10" s="28"/>
      <c r="O10" s="28"/>
      <c r="P10" s="28" t="s">
        <v>199</v>
      </c>
      <c r="Q10" s="29"/>
    </row>
    <row r="11" ht="15.75" customHeight="1" spans="1:17">
      <c r="A11" s="24"/>
      <c r="B11" s="24"/>
      <c r="C11" s="107"/>
      <c r="D11" s="107"/>
      <c r="E11" s="25"/>
      <c r="F11" s="26"/>
      <c r="G11" s="24"/>
      <c r="H11" s="24"/>
      <c r="I11" s="24"/>
      <c r="J11" s="24"/>
      <c r="K11" s="28"/>
      <c r="L11" s="28"/>
      <c r="M11" s="28"/>
      <c r="N11" s="28"/>
      <c r="O11" s="28"/>
      <c r="P11" s="28" t="s">
        <v>199</v>
      </c>
      <c r="Q11" s="29"/>
    </row>
    <row r="12" ht="15.75" customHeight="1" spans="1:17">
      <c r="A12" s="24"/>
      <c r="B12" s="24"/>
      <c r="C12" s="107"/>
      <c r="D12" s="107"/>
      <c r="E12" s="25"/>
      <c r="F12" s="26"/>
      <c r="G12" s="24"/>
      <c r="H12" s="24"/>
      <c r="I12" s="24"/>
      <c r="J12" s="24"/>
      <c r="K12" s="28"/>
      <c r="L12" s="28"/>
      <c r="M12" s="28"/>
      <c r="N12" s="28"/>
      <c r="O12" s="28"/>
      <c r="P12" s="28" t="s">
        <v>199</v>
      </c>
      <c r="Q12" s="29"/>
    </row>
    <row r="13" ht="15.75" customHeight="1" spans="1:17">
      <c r="A13" s="24"/>
      <c r="B13" s="24"/>
      <c r="C13" s="107"/>
      <c r="D13" s="107"/>
      <c r="E13" s="25"/>
      <c r="F13" s="26"/>
      <c r="G13" s="24"/>
      <c r="H13" s="24"/>
      <c r="I13" s="24"/>
      <c r="J13" s="24"/>
      <c r="K13" s="28"/>
      <c r="L13" s="28"/>
      <c r="M13" s="28"/>
      <c r="N13" s="28"/>
      <c r="O13" s="28"/>
      <c r="P13" s="28"/>
      <c r="Q13" s="29"/>
    </row>
    <row r="14" ht="15.75" customHeight="1" spans="1:17">
      <c r="A14" s="24"/>
      <c r="B14" s="24"/>
      <c r="C14" s="107"/>
      <c r="D14" s="107"/>
      <c r="E14" s="25"/>
      <c r="F14" s="26"/>
      <c r="G14" s="24"/>
      <c r="H14" s="24"/>
      <c r="I14" s="24"/>
      <c r="J14" s="24"/>
      <c r="K14" s="28"/>
      <c r="L14" s="28"/>
      <c r="M14" s="28"/>
      <c r="N14" s="28"/>
      <c r="O14" s="28"/>
      <c r="P14" s="28"/>
      <c r="Q14" s="29"/>
    </row>
    <row r="15" ht="15.75" customHeight="1" spans="1:17">
      <c r="A15" s="24"/>
      <c r="B15" s="24"/>
      <c r="C15" s="107"/>
      <c r="D15" s="107"/>
      <c r="E15" s="25"/>
      <c r="F15" s="26"/>
      <c r="G15" s="24"/>
      <c r="H15" s="24"/>
      <c r="I15" s="24"/>
      <c r="J15" s="24"/>
      <c r="K15" s="28"/>
      <c r="L15" s="28"/>
      <c r="M15" s="28"/>
      <c r="N15" s="28"/>
      <c r="O15" s="28"/>
      <c r="P15" s="28"/>
      <c r="Q15" s="29"/>
    </row>
    <row r="16" ht="15.75" customHeight="1" spans="1:17">
      <c r="A16" s="24"/>
      <c r="B16" s="24"/>
      <c r="C16" s="107"/>
      <c r="D16" s="107"/>
      <c r="E16" s="25"/>
      <c r="F16" s="26"/>
      <c r="G16" s="24"/>
      <c r="H16" s="24"/>
      <c r="I16" s="24"/>
      <c r="J16" s="24"/>
      <c r="K16" s="28"/>
      <c r="L16" s="28"/>
      <c r="M16" s="28"/>
      <c r="N16" s="28"/>
      <c r="O16" s="28"/>
      <c r="P16" s="28"/>
      <c r="Q16" s="29"/>
    </row>
    <row r="17" ht="15.75" customHeight="1" spans="1:17">
      <c r="A17" s="24"/>
      <c r="B17" s="24"/>
      <c r="C17" s="107"/>
      <c r="D17" s="107"/>
      <c r="E17" s="25"/>
      <c r="F17" s="26"/>
      <c r="G17" s="24"/>
      <c r="H17" s="24"/>
      <c r="I17" s="24"/>
      <c r="J17" s="24"/>
      <c r="K17" s="28"/>
      <c r="L17" s="28"/>
      <c r="M17" s="28"/>
      <c r="N17" s="28"/>
      <c r="O17" s="28"/>
      <c r="P17" s="28" t="s">
        <v>199</v>
      </c>
      <c r="Q17" s="29"/>
    </row>
    <row r="18" ht="15.75" customHeight="1" spans="1:17">
      <c r="A18" s="24"/>
      <c r="B18" s="24"/>
      <c r="C18" s="107"/>
      <c r="D18" s="107"/>
      <c r="E18" s="25"/>
      <c r="F18" s="26"/>
      <c r="G18" s="24"/>
      <c r="H18" s="24"/>
      <c r="I18" s="24"/>
      <c r="J18" s="24"/>
      <c r="K18" s="28"/>
      <c r="L18" s="28"/>
      <c r="M18" s="28"/>
      <c r="N18" s="28"/>
      <c r="O18" s="28"/>
      <c r="P18" s="28"/>
      <c r="Q18" s="29"/>
    </row>
    <row r="19" ht="15.75" customHeight="1" spans="1:17">
      <c r="A19" s="24"/>
      <c r="B19" s="24"/>
      <c r="C19" s="107"/>
      <c r="D19" s="107"/>
      <c r="E19" s="25"/>
      <c r="F19" s="26"/>
      <c r="G19" s="24"/>
      <c r="H19" s="24"/>
      <c r="I19" s="24"/>
      <c r="J19" s="24"/>
      <c r="K19" s="28"/>
      <c r="L19" s="28"/>
      <c r="M19" s="28"/>
      <c r="N19" s="28"/>
      <c r="O19" s="28"/>
      <c r="P19" s="28"/>
      <c r="Q19" s="29"/>
    </row>
    <row r="20" ht="15.75" customHeight="1" spans="1:17">
      <c r="A20" s="24"/>
      <c r="B20" s="24"/>
      <c r="C20" s="107"/>
      <c r="D20" s="107"/>
      <c r="E20" s="25"/>
      <c r="F20" s="26"/>
      <c r="G20" s="24"/>
      <c r="H20" s="24"/>
      <c r="I20" s="24"/>
      <c r="J20" s="24"/>
      <c r="K20" s="28"/>
      <c r="L20" s="28"/>
      <c r="M20" s="28"/>
      <c r="N20" s="28"/>
      <c r="O20" s="28"/>
      <c r="P20" s="28" t="s">
        <v>199</v>
      </c>
      <c r="Q20" s="29"/>
    </row>
    <row r="21" ht="15.75" customHeight="1" spans="1:17">
      <c r="A21" s="24"/>
      <c r="B21" s="24"/>
      <c r="C21" s="107"/>
      <c r="D21" s="107"/>
      <c r="E21" s="25"/>
      <c r="F21" s="26"/>
      <c r="G21" s="24"/>
      <c r="H21" s="24"/>
      <c r="I21" s="24"/>
      <c r="J21" s="24"/>
      <c r="K21" s="28"/>
      <c r="L21" s="28"/>
      <c r="M21" s="28"/>
      <c r="N21" s="28"/>
      <c r="O21" s="28"/>
      <c r="P21" s="28" t="s">
        <v>199</v>
      </c>
      <c r="Q21" s="29"/>
    </row>
    <row r="22" ht="15.75" customHeight="1" spans="1:17">
      <c r="A22" s="24"/>
      <c r="B22" s="24"/>
      <c r="C22" s="107"/>
      <c r="D22" s="107"/>
      <c r="E22" s="25"/>
      <c r="F22" s="26"/>
      <c r="G22" s="24"/>
      <c r="H22" s="24"/>
      <c r="I22" s="24"/>
      <c r="J22" s="24"/>
      <c r="K22" s="28"/>
      <c r="L22" s="28"/>
      <c r="M22" s="28"/>
      <c r="N22" s="28"/>
      <c r="O22" s="28"/>
      <c r="P22" s="28" t="s">
        <v>199</v>
      </c>
      <c r="Q22" s="29"/>
    </row>
    <row r="23" ht="15.75" customHeight="1" spans="1:17">
      <c r="A23" s="24"/>
      <c r="B23" s="24"/>
      <c r="C23" s="107"/>
      <c r="D23" s="107"/>
      <c r="E23" s="25"/>
      <c r="F23" s="26"/>
      <c r="G23" s="24"/>
      <c r="H23" s="24"/>
      <c r="I23" s="24"/>
      <c r="J23" s="24"/>
      <c r="K23" s="28"/>
      <c r="L23" s="28"/>
      <c r="M23" s="28"/>
      <c r="N23" s="28"/>
      <c r="O23" s="28"/>
      <c r="P23" s="28" t="s">
        <v>199</v>
      </c>
      <c r="Q23" s="29"/>
    </row>
    <row r="24" ht="15.75" customHeight="1" spans="1:17">
      <c r="A24" s="24"/>
      <c r="B24" s="24"/>
      <c r="C24" s="107"/>
      <c r="D24" s="107"/>
      <c r="E24" s="25"/>
      <c r="F24" s="26"/>
      <c r="G24" s="24"/>
      <c r="H24" s="24"/>
      <c r="I24" s="24"/>
      <c r="J24" s="24"/>
      <c r="K24" s="28"/>
      <c r="L24" s="28"/>
      <c r="M24" s="28"/>
      <c r="N24" s="28"/>
      <c r="O24" s="28"/>
      <c r="P24" s="28" t="s">
        <v>199</v>
      </c>
      <c r="Q24" s="29"/>
    </row>
    <row r="25" ht="15.75" customHeight="1" spans="1:17">
      <c r="A25" s="24"/>
      <c r="B25" s="24"/>
      <c r="C25" s="107"/>
      <c r="D25" s="107"/>
      <c r="E25" s="25"/>
      <c r="F25" s="26"/>
      <c r="G25" s="24"/>
      <c r="H25" s="24"/>
      <c r="I25" s="24"/>
      <c r="J25" s="24"/>
      <c r="K25" s="28"/>
      <c r="L25" s="28"/>
      <c r="M25" s="28"/>
      <c r="N25" s="28"/>
      <c r="O25" s="28"/>
      <c r="P25" s="28" t="s">
        <v>199</v>
      </c>
      <c r="Q25" s="29"/>
    </row>
    <row r="26" ht="15.75" customHeight="1" spans="1:17">
      <c r="A26" s="24"/>
      <c r="B26" s="24"/>
      <c r="C26" s="107"/>
      <c r="D26" s="107"/>
      <c r="E26" s="25"/>
      <c r="F26" s="26"/>
      <c r="G26" s="24"/>
      <c r="H26" s="24"/>
      <c r="I26" s="24"/>
      <c r="J26" s="24"/>
      <c r="K26" s="28"/>
      <c r="L26" s="28"/>
      <c r="M26" s="28"/>
      <c r="N26" s="28"/>
      <c r="O26" s="28"/>
      <c r="P26" s="28"/>
      <c r="Q26" s="29"/>
    </row>
    <row r="27" customHeight="1" spans="1:17">
      <c r="A27" s="30" t="s">
        <v>1296</v>
      </c>
      <c r="B27" s="213"/>
      <c r="C27" s="213"/>
      <c r="D27" s="213"/>
      <c r="E27" s="56"/>
      <c r="F27" s="26"/>
      <c r="G27" s="24"/>
      <c r="H27" s="24"/>
      <c r="I27" s="24"/>
      <c r="J27" s="24"/>
      <c r="K27" s="28"/>
      <c r="L27" s="28"/>
      <c r="M27" s="28">
        <f>SUM(M7:M26)</f>
        <v>0</v>
      </c>
      <c r="N27" s="28">
        <f>SUM(N7:N26)</f>
        <v>0</v>
      </c>
      <c r="O27" s="28"/>
      <c r="P27" s="28" t="s">
        <v>199</v>
      </c>
      <c r="Q27" s="29"/>
    </row>
    <row r="28" customHeight="1" spans="1:17">
      <c r="A28" s="202" t="str">
        <f>基础信息!A4</f>
        <v>被评估单位填表人：俞蕊</v>
      </c>
      <c r="B28" s="202"/>
      <c r="C28" s="202"/>
      <c r="D28" s="202"/>
      <c r="K28" s="34" t="str">
        <f>基础信息!A3</f>
        <v>评估人员：李美花、刘婧</v>
      </c>
      <c r="L28" s="34"/>
      <c r="M28" s="34"/>
      <c r="N28" s="34"/>
      <c r="O28" s="34"/>
      <c r="P28" s="34"/>
      <c r="Q28" s="34"/>
    </row>
    <row r="29" ht="13.5" customHeight="1" spans="1:4">
      <c r="A29" s="202" t="str">
        <f>基础信息!A5</f>
        <v>填表日期：2021年8月27日</v>
      </c>
      <c r="B29" s="202"/>
      <c r="C29" s="202"/>
      <c r="D29" s="202"/>
    </row>
  </sheetData>
  <mergeCells count="8">
    <mergeCell ref="A1:Q1"/>
    <mergeCell ref="A2:Q2"/>
    <mergeCell ref="A3:Q3"/>
    <mergeCell ref="A5:E5"/>
    <mergeCell ref="A27:E27"/>
    <mergeCell ref="A28:D28"/>
    <mergeCell ref="K28:Q28"/>
    <mergeCell ref="A29:D29"/>
  </mergeCells>
  <printOptions horizontalCentered="1"/>
  <pageMargins left="1" right="1" top="0.87" bottom="0.87" header="0.39" footer="0.28"/>
  <pageSetup paperSize="9" orientation="landscape" horizontalDpi="600" verticalDpi="600"/>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J32"/>
  <sheetViews>
    <sheetView view="pageBreakPreview" zoomScale="90" zoomScaleNormal="100" workbookViewId="0">
      <selection activeCell="B5" sqref="B5:J8"/>
    </sheetView>
  </sheetViews>
  <sheetFormatPr defaultColWidth="9" defaultRowHeight="15.75" customHeight="1"/>
  <cols>
    <col min="1" max="1" width="7" style="13" customWidth="1"/>
    <col min="2" max="2" width="25.625" style="13" customWidth="1"/>
    <col min="3" max="8" width="13.3333333333333" style="13" customWidth="1"/>
    <col min="9" max="9" width="7" style="13" customWidth="1"/>
    <col min="10" max="10" width="7.25" style="13" customWidth="1"/>
    <col min="11" max="16384" width="9" style="13"/>
  </cols>
  <sheetData>
    <row r="1" s="11" customFormat="1" ht="30" customHeight="1" spans="1:10">
      <c r="A1" s="14" t="s">
        <v>1297</v>
      </c>
      <c r="B1" s="15"/>
      <c r="C1" s="15"/>
      <c r="D1" s="15"/>
      <c r="E1" s="15"/>
      <c r="F1" s="15"/>
      <c r="G1" s="15"/>
      <c r="H1" s="15"/>
      <c r="I1" s="15"/>
      <c r="J1" s="15"/>
    </row>
    <row r="2" ht="14.1" customHeight="1" spans="1:10">
      <c r="A2" s="16" t="str">
        <f>基础信息!A1</f>
        <v>评估基准日：2021年6月30日</v>
      </c>
      <c r="B2" s="17"/>
      <c r="C2" s="17"/>
      <c r="D2" s="17"/>
      <c r="E2" s="18"/>
      <c r="F2" s="18"/>
      <c r="G2" s="18"/>
      <c r="H2" s="18"/>
      <c r="I2" s="18"/>
      <c r="J2" s="18"/>
    </row>
    <row r="3" ht="14.1" customHeight="1" spans="1:10">
      <c r="A3" s="17"/>
      <c r="B3" s="17"/>
      <c r="C3" s="17"/>
      <c r="D3" s="17"/>
      <c r="E3" s="18"/>
      <c r="F3" s="18"/>
      <c r="G3" s="18"/>
      <c r="H3" s="19" t="s">
        <v>1298</v>
      </c>
      <c r="I3" s="19"/>
      <c r="J3" s="19"/>
    </row>
    <row r="4" customHeight="1" spans="1:10">
      <c r="A4" s="115" t="str">
        <f>基础信息!A2</f>
        <v>被评估单位：江苏省糖烟酒总公司</v>
      </c>
      <c r="G4" s="215" t="s">
        <v>119</v>
      </c>
      <c r="H4" s="215"/>
      <c r="I4" s="215"/>
      <c r="J4" s="215"/>
    </row>
    <row r="5" s="114" customFormat="1" customHeight="1" spans="1:10">
      <c r="A5" s="116" t="s">
        <v>163</v>
      </c>
      <c r="B5" s="116" t="s">
        <v>121</v>
      </c>
      <c r="C5" s="207" t="s">
        <v>86</v>
      </c>
      <c r="D5" s="308"/>
      <c r="E5" s="116" t="s">
        <v>87</v>
      </c>
      <c r="F5" s="180"/>
      <c r="G5" s="116" t="s">
        <v>1299</v>
      </c>
      <c r="H5" s="180"/>
      <c r="I5" s="116" t="s">
        <v>122</v>
      </c>
      <c r="J5" s="180"/>
    </row>
    <row r="6" s="114" customFormat="1" customHeight="1" spans="1:10">
      <c r="A6" s="180"/>
      <c r="B6" s="180"/>
      <c r="C6" s="122" t="s">
        <v>1276</v>
      </c>
      <c r="D6" s="116" t="s">
        <v>1277</v>
      </c>
      <c r="E6" s="116" t="s">
        <v>1276</v>
      </c>
      <c r="F6" s="116" t="s">
        <v>1277</v>
      </c>
      <c r="G6" s="116" t="s">
        <v>1276</v>
      </c>
      <c r="H6" s="116" t="s">
        <v>1277</v>
      </c>
      <c r="I6" s="116" t="s">
        <v>1276</v>
      </c>
      <c r="J6" s="116" t="s">
        <v>1277</v>
      </c>
    </row>
    <row r="7" s="55" customFormat="1" customHeight="1" spans="1:10">
      <c r="A7" s="322"/>
      <c r="B7" s="323" t="s">
        <v>1300</v>
      </c>
      <c r="C7" s="193">
        <f t="shared" ref="C7:H7" si="0">C8+C9+C10</f>
        <v>166043601.88</v>
      </c>
      <c r="D7" s="193">
        <f t="shared" si="0"/>
        <v>145990057.92</v>
      </c>
      <c r="E7" s="193">
        <f t="shared" si="0"/>
        <v>173939400</v>
      </c>
      <c r="F7" s="193">
        <f t="shared" si="0"/>
        <v>173939400</v>
      </c>
      <c r="G7" s="193">
        <f t="shared" si="0"/>
        <v>7895798.12</v>
      </c>
      <c r="H7" s="193">
        <f t="shared" si="0"/>
        <v>27949342.08</v>
      </c>
      <c r="I7" s="124">
        <f>IF(C7=0,0,G7/C7*100)</f>
        <v>4.76</v>
      </c>
      <c r="J7" s="124">
        <f>IF(D7=0,0,H7/D7*100)</f>
        <v>19.14</v>
      </c>
    </row>
    <row r="8" customHeight="1" spans="1:10">
      <c r="A8" s="324" t="s">
        <v>1301</v>
      </c>
      <c r="B8" s="325" t="s">
        <v>1302</v>
      </c>
      <c r="C8" s="27">
        <f>'4-6-1房屋建筑物'!I22</f>
        <v>166043601.88</v>
      </c>
      <c r="D8" s="28">
        <f>'4-6-1房屋建筑物'!J22</f>
        <v>145990057.92</v>
      </c>
      <c r="E8" s="28">
        <f>'4-6-1房屋建筑物'!K22</f>
        <v>173939400</v>
      </c>
      <c r="F8" s="28">
        <f>'4-6-1房屋建筑物'!M22</f>
        <v>173939400</v>
      </c>
      <c r="G8" s="28">
        <f>E8-C8</f>
        <v>7895798.12</v>
      </c>
      <c r="H8" s="28">
        <f>F8-D8</f>
        <v>27949342.08</v>
      </c>
      <c r="I8" s="124">
        <f>IF(C8=0,0,G8/C8*100)</f>
        <v>4.76</v>
      </c>
      <c r="J8" s="124">
        <f>IF(D8=0,0,H8/D8*100)</f>
        <v>19.14</v>
      </c>
    </row>
    <row r="9" customHeight="1" spans="1:10">
      <c r="A9" s="324" t="s">
        <v>1303</v>
      </c>
      <c r="B9" s="325" t="s">
        <v>1304</v>
      </c>
      <c r="C9" s="27"/>
      <c r="D9" s="27"/>
      <c r="E9" s="28"/>
      <c r="F9" s="28"/>
      <c r="G9" s="28"/>
      <c r="H9" s="28"/>
      <c r="I9" s="124"/>
      <c r="J9" s="124"/>
    </row>
    <row r="10" customHeight="1" spans="1:10">
      <c r="A10" s="324" t="s">
        <v>1305</v>
      </c>
      <c r="B10" s="325" t="s">
        <v>1306</v>
      </c>
      <c r="C10" s="27"/>
      <c r="D10" s="27"/>
      <c r="E10" s="27"/>
      <c r="F10" s="28"/>
      <c r="G10" s="28"/>
      <c r="H10" s="28"/>
      <c r="I10" s="124"/>
      <c r="J10" s="124"/>
    </row>
    <row r="11" customHeight="1" spans="1:10">
      <c r="A11" s="324"/>
      <c r="B11" s="325"/>
      <c r="C11" s="27"/>
      <c r="D11" s="27"/>
      <c r="E11" s="27"/>
      <c r="F11" s="28"/>
      <c r="G11" s="28"/>
      <c r="H11" s="28"/>
      <c r="I11" s="124"/>
      <c r="J11" s="124"/>
    </row>
    <row r="12" customHeight="1" spans="1:10">
      <c r="A12" s="324"/>
      <c r="B12" s="325"/>
      <c r="C12" s="27"/>
      <c r="D12" s="28"/>
      <c r="E12" s="28"/>
      <c r="F12" s="28"/>
      <c r="G12" s="28"/>
      <c r="H12" s="28"/>
      <c r="I12" s="124"/>
      <c r="J12" s="124"/>
    </row>
    <row r="13" s="55" customFormat="1" customHeight="1" spans="1:10">
      <c r="A13" s="322"/>
      <c r="B13" s="323" t="s">
        <v>1307</v>
      </c>
      <c r="C13" s="193">
        <f t="shared" ref="C13:H13" si="1">C14+C15+C16+C17</f>
        <v>7449</v>
      </c>
      <c r="D13" s="193">
        <f t="shared" si="1"/>
        <v>297.96</v>
      </c>
      <c r="E13" s="193">
        <f t="shared" si="1"/>
        <v>1000</v>
      </c>
      <c r="F13" s="193">
        <f t="shared" si="1"/>
        <v>1000</v>
      </c>
      <c r="G13" s="193">
        <f t="shared" si="1"/>
        <v>-6449</v>
      </c>
      <c r="H13" s="193">
        <f t="shared" si="1"/>
        <v>702.04</v>
      </c>
      <c r="I13" s="124">
        <f>IF(C13=0,0,G13/C13*100)</f>
        <v>-86.58</v>
      </c>
      <c r="J13" s="124">
        <f>IF(D13=0,0,H13/D13*100)</f>
        <v>235.62</v>
      </c>
    </row>
    <row r="14" customHeight="1" spans="1:10">
      <c r="A14" s="324" t="s">
        <v>1308</v>
      </c>
      <c r="B14" s="325" t="s">
        <v>1309</v>
      </c>
      <c r="C14" s="27"/>
      <c r="D14" s="27"/>
      <c r="E14" s="27"/>
      <c r="F14" s="28"/>
      <c r="G14" s="28"/>
      <c r="H14" s="28"/>
      <c r="I14" s="124"/>
      <c r="J14" s="124"/>
    </row>
    <row r="15" customHeight="1" spans="1:10">
      <c r="A15" s="324" t="s">
        <v>1310</v>
      </c>
      <c r="B15" s="325" t="s">
        <v>1311</v>
      </c>
      <c r="C15" s="27"/>
      <c r="D15" s="28"/>
      <c r="E15" s="28"/>
      <c r="F15" s="28"/>
      <c r="G15" s="28"/>
      <c r="H15" s="28"/>
      <c r="I15" s="124"/>
      <c r="J15" s="124"/>
    </row>
    <row r="16" customHeight="1" spans="1:10">
      <c r="A16" s="324" t="s">
        <v>1312</v>
      </c>
      <c r="B16" s="325" t="s">
        <v>1313</v>
      </c>
      <c r="C16" s="27">
        <f>'4-6-6电子设备'!J23</f>
        <v>7449</v>
      </c>
      <c r="D16" s="28">
        <f>'4-6-6电子设备'!K23</f>
        <v>297.96</v>
      </c>
      <c r="E16" s="28">
        <f>'4-6-6电子设备'!L23</f>
        <v>1000</v>
      </c>
      <c r="F16" s="28">
        <f>'4-6-6电子设备'!N23</f>
        <v>1000</v>
      </c>
      <c r="G16" s="28">
        <f>E16-C16</f>
        <v>-6449</v>
      </c>
      <c r="H16" s="28">
        <f>F16-D16</f>
        <v>702.04</v>
      </c>
      <c r="I16" s="124">
        <f>IF(C16=0,0,G16/C16*100)</f>
        <v>-86.58</v>
      </c>
      <c r="J16" s="124">
        <f>IF(D16=0,0,H16/D16*100)</f>
        <v>235.62</v>
      </c>
    </row>
    <row r="17" customHeight="1" spans="1:10">
      <c r="A17" s="324" t="s">
        <v>1314</v>
      </c>
      <c r="B17" s="325" t="s">
        <v>1315</v>
      </c>
      <c r="C17" s="27"/>
      <c r="D17" s="28"/>
      <c r="E17" s="28"/>
      <c r="F17" s="28"/>
      <c r="G17" s="28"/>
      <c r="H17" s="28"/>
      <c r="I17" s="124"/>
      <c r="J17" s="124"/>
    </row>
    <row r="18" customHeight="1" spans="1:10">
      <c r="A18" s="324"/>
      <c r="B18" s="325"/>
      <c r="C18" s="27"/>
      <c r="D18" s="28"/>
      <c r="E18" s="28"/>
      <c r="F18" s="28"/>
      <c r="G18" s="28"/>
      <c r="H18" s="28"/>
      <c r="I18" s="124"/>
      <c r="J18" s="124"/>
    </row>
    <row r="19" s="70" customFormat="1" customHeight="1" spans="1:10">
      <c r="A19" s="326"/>
      <c r="B19" s="327"/>
      <c r="C19" s="328"/>
      <c r="D19" s="86"/>
      <c r="E19" s="86"/>
      <c r="F19" s="86"/>
      <c r="G19" s="86"/>
      <c r="H19" s="86"/>
      <c r="I19" s="96"/>
      <c r="J19" s="96"/>
    </row>
    <row r="20" s="55" customFormat="1" customHeight="1" spans="1:10">
      <c r="A20" s="329" t="s">
        <v>1316</v>
      </c>
      <c r="B20" s="330"/>
      <c r="C20" s="193">
        <f t="shared" ref="C20:H20" si="2">C7+C13</f>
        <v>166051050.88</v>
      </c>
      <c r="D20" s="193">
        <f t="shared" si="2"/>
        <v>145990355.88</v>
      </c>
      <c r="E20" s="193">
        <f t="shared" si="2"/>
        <v>173940400</v>
      </c>
      <c r="F20" s="193">
        <f t="shared" si="2"/>
        <v>173940400</v>
      </c>
      <c r="G20" s="193">
        <f t="shared" si="2"/>
        <v>7889349.12</v>
      </c>
      <c r="H20" s="193">
        <f t="shared" si="2"/>
        <v>27950044.12</v>
      </c>
      <c r="I20" s="124">
        <f>IF(C20=0,0,G20/C20*100)</f>
        <v>4.75</v>
      </c>
      <c r="J20" s="124">
        <f>IF(D20=0,0,H20/D20*100)</f>
        <v>19.15</v>
      </c>
    </row>
    <row r="21" s="55" customFormat="1" customHeight="1" spans="1:10">
      <c r="A21" s="217" t="s">
        <v>1317</v>
      </c>
      <c r="B21" s="221"/>
      <c r="C21" s="193"/>
      <c r="D21" s="124"/>
      <c r="E21" s="124"/>
      <c r="F21" s="124"/>
      <c r="G21" s="124"/>
      <c r="H21" s="124"/>
      <c r="I21" s="124"/>
      <c r="J21" s="124"/>
    </row>
    <row r="22" s="55" customFormat="1" customHeight="1" spans="1:10">
      <c r="A22" s="331" t="s">
        <v>1316</v>
      </c>
      <c r="B22" s="332"/>
      <c r="C22" s="193">
        <f t="shared" ref="C22:H22" si="3">C20-C21</f>
        <v>166051050.88</v>
      </c>
      <c r="D22" s="193">
        <f t="shared" si="3"/>
        <v>145990355.88</v>
      </c>
      <c r="E22" s="193">
        <f t="shared" si="3"/>
        <v>173940400</v>
      </c>
      <c r="F22" s="193">
        <f t="shared" si="3"/>
        <v>173940400</v>
      </c>
      <c r="G22" s="193">
        <f t="shared" si="3"/>
        <v>7889349.12</v>
      </c>
      <c r="H22" s="193">
        <f t="shared" si="3"/>
        <v>27950044.12</v>
      </c>
      <c r="I22" s="124">
        <f>IF(C22=0,0,G22/C22*100)</f>
        <v>4.75</v>
      </c>
      <c r="J22" s="124">
        <f>IF(D22=0,0,H22/D22*100)</f>
        <v>19.15</v>
      </c>
    </row>
    <row r="23" customHeight="1" spans="5:10">
      <c r="E23" s="34" t="str">
        <f>基础信息!A3</f>
        <v>评估人员：李美花、刘婧</v>
      </c>
      <c r="F23" s="34"/>
      <c r="G23" s="34"/>
      <c r="H23" s="34"/>
      <c r="I23" s="34"/>
      <c r="J23" s="34"/>
    </row>
    <row r="24" customHeight="1" spans="1:1">
      <c r="A24" s="333"/>
    </row>
    <row r="25" customHeight="1" spans="1:1">
      <c r="A25" s="333"/>
    </row>
    <row r="26" customHeight="1" spans="1:4">
      <c r="A26" s="333"/>
      <c r="B26" s="334"/>
      <c r="C26" s="334"/>
      <c r="D26" s="334"/>
    </row>
    <row r="27" customHeight="1" spans="1:4">
      <c r="A27" s="333"/>
      <c r="B27" s="334"/>
      <c r="C27" s="334"/>
      <c r="D27" s="334"/>
    </row>
    <row r="28" customHeight="1" spans="1:4">
      <c r="A28" s="333"/>
      <c r="B28" s="334"/>
      <c r="C28" s="334"/>
      <c r="D28" s="334"/>
    </row>
    <row r="29" customHeight="1" spans="1:4">
      <c r="A29" s="333"/>
      <c r="B29" s="334"/>
      <c r="C29" s="334"/>
      <c r="D29" s="334"/>
    </row>
    <row r="30" customHeight="1" spans="1:4">
      <c r="A30" s="335"/>
      <c r="B30" s="334"/>
      <c r="C30" s="334"/>
      <c r="D30" s="334"/>
    </row>
    <row r="31" customHeight="1" spans="2:2">
      <c r="B31" s="334"/>
    </row>
    <row r="32" customHeight="1" spans="2:2">
      <c r="B32" s="334"/>
    </row>
  </sheetData>
  <mergeCells count="14">
    <mergeCell ref="A1:J1"/>
    <mergeCell ref="A2:J2"/>
    <mergeCell ref="H3:J3"/>
    <mergeCell ref="G4:J4"/>
    <mergeCell ref="C5:D5"/>
    <mergeCell ref="E5:F5"/>
    <mergeCell ref="G5:H5"/>
    <mergeCell ref="I5:J5"/>
    <mergeCell ref="A20:B20"/>
    <mergeCell ref="A21:B21"/>
    <mergeCell ref="A22:B22"/>
    <mergeCell ref="E23:J23"/>
    <mergeCell ref="A5:A6"/>
    <mergeCell ref="B5:B6"/>
  </mergeCells>
  <printOptions horizontalCentered="1"/>
  <pageMargins left="0.35" right="0.35" top="1.08" bottom="0.79" header="1.36" footer="0.51"/>
  <pageSetup paperSize="9" fitToHeight="0" orientation="landscape" verticalDpi="600"/>
  <headerFooter scaleWithDoc="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6"/>
  <sheetViews>
    <sheetView view="pageBreakPreview" zoomScale="90" zoomScaleNormal="100" workbookViewId="0">
      <selection activeCell="L31" sqref="L31"/>
    </sheetView>
  </sheetViews>
  <sheetFormatPr defaultColWidth="9" defaultRowHeight="15.75" customHeight="1"/>
  <cols>
    <col min="1" max="1" width="5" style="13" customWidth="1"/>
    <col min="2" max="2" width="26.1166666666667" style="13" customWidth="1"/>
    <col min="3" max="3" width="28.1916666666667" style="13" customWidth="1"/>
    <col min="4" max="4" width="7.91666666666667" style="13" customWidth="1"/>
    <col min="5" max="5" width="6.875" style="13" customWidth="1"/>
    <col min="6" max="6" width="7.21666666666667" style="13" customWidth="1"/>
    <col min="7" max="7" width="8.325" style="13" customWidth="1"/>
    <col min="8" max="8" width="7.75" style="13" hidden="1" customWidth="1"/>
    <col min="9" max="9" width="12.9166666666667" style="13" customWidth="1"/>
    <col min="10" max="10" width="13.6" style="13" customWidth="1"/>
    <col min="11" max="11" width="13.05" style="13" customWidth="1"/>
    <col min="12" max="12" width="6.66666666666667" style="13" customWidth="1"/>
    <col min="13" max="13" width="13.05" style="13" customWidth="1"/>
    <col min="14" max="14" width="8.88333333333333" style="13" customWidth="1"/>
    <col min="15" max="15" width="8.875" style="13" customWidth="1"/>
    <col min="16" max="16" width="9.75" style="13" customWidth="1"/>
    <col min="17" max="16384" width="9" style="13"/>
  </cols>
  <sheetData>
    <row r="1" s="11" customFormat="1" ht="30" customHeight="1" spans="1:16">
      <c r="A1" s="14" t="s">
        <v>1318</v>
      </c>
      <c r="B1" s="14"/>
      <c r="C1" s="14"/>
      <c r="D1" s="14"/>
      <c r="E1" s="14"/>
      <c r="F1" s="14"/>
      <c r="G1" s="14"/>
      <c r="H1" s="14"/>
      <c r="I1" s="14"/>
      <c r="J1" s="14"/>
      <c r="K1" s="14"/>
      <c r="L1" s="14"/>
      <c r="M1" s="14"/>
      <c r="N1" s="14"/>
      <c r="O1" s="14"/>
      <c r="P1" s="317"/>
    </row>
    <row r="2" ht="14.1" customHeight="1" spans="1:16">
      <c r="A2" s="16" t="str">
        <f>基础信息!A1</f>
        <v>评估基准日：2021年6月30日</v>
      </c>
      <c r="B2" s="17"/>
      <c r="C2" s="17"/>
      <c r="D2" s="17"/>
      <c r="E2" s="17"/>
      <c r="F2" s="17"/>
      <c r="G2" s="17"/>
      <c r="H2" s="17"/>
      <c r="I2" s="17"/>
      <c r="J2" s="17"/>
      <c r="K2" s="17"/>
      <c r="L2" s="17"/>
      <c r="M2" s="17"/>
      <c r="N2" s="17"/>
      <c r="O2" s="17"/>
      <c r="P2" s="17"/>
    </row>
    <row r="3" ht="14.1" customHeight="1" spans="1:16">
      <c r="A3" s="17"/>
      <c r="B3" s="17"/>
      <c r="C3" s="17"/>
      <c r="D3" s="17"/>
      <c r="E3" s="17"/>
      <c r="F3" s="17"/>
      <c r="G3" s="17"/>
      <c r="H3" s="17"/>
      <c r="I3" s="17"/>
      <c r="J3" s="17"/>
      <c r="K3" s="17"/>
      <c r="L3" s="17"/>
      <c r="M3" s="17"/>
      <c r="N3" s="17"/>
      <c r="O3" s="60" t="s">
        <v>1319</v>
      </c>
      <c r="P3" s="60"/>
    </row>
    <row r="4" customHeight="1" spans="1:16">
      <c r="A4" s="115" t="str">
        <f>基础信息!A2</f>
        <v>被评估单位：江苏省糖烟酒总公司</v>
      </c>
      <c r="P4" s="21" t="s">
        <v>119</v>
      </c>
    </row>
    <row r="5" s="114" customFormat="1" customHeight="1" spans="1:16">
      <c r="A5" s="116" t="s">
        <v>120</v>
      </c>
      <c r="B5" s="116" t="s">
        <v>1268</v>
      </c>
      <c r="C5" s="116" t="s">
        <v>1320</v>
      </c>
      <c r="D5" s="116" t="s">
        <v>217</v>
      </c>
      <c r="E5" s="309" t="s">
        <v>1271</v>
      </c>
      <c r="F5" s="204" t="s">
        <v>1272</v>
      </c>
      <c r="G5" s="204" t="s">
        <v>1321</v>
      </c>
      <c r="H5" s="204" t="s">
        <v>1322</v>
      </c>
      <c r="I5" s="116" t="s">
        <v>86</v>
      </c>
      <c r="J5" s="180"/>
      <c r="K5" s="116" t="s">
        <v>87</v>
      </c>
      <c r="L5" s="180"/>
      <c r="M5" s="180"/>
      <c r="N5" s="204" t="s">
        <v>122</v>
      </c>
      <c r="O5" s="318" t="s">
        <v>1323</v>
      </c>
      <c r="P5" s="204" t="s">
        <v>182</v>
      </c>
    </row>
    <row r="6" s="114" customFormat="1" customHeight="1" spans="1:16">
      <c r="A6" s="180"/>
      <c r="B6" s="180"/>
      <c r="C6" s="180"/>
      <c r="D6" s="180"/>
      <c r="E6" s="310"/>
      <c r="F6" s="180"/>
      <c r="G6" s="180"/>
      <c r="H6" s="180"/>
      <c r="I6" s="122" t="s">
        <v>1276</v>
      </c>
      <c r="J6" s="116" t="s">
        <v>1277</v>
      </c>
      <c r="K6" s="116" t="s">
        <v>1276</v>
      </c>
      <c r="L6" s="204" t="s">
        <v>1324</v>
      </c>
      <c r="M6" s="116" t="s">
        <v>1277</v>
      </c>
      <c r="N6" s="180"/>
      <c r="O6" s="319"/>
      <c r="P6" s="180"/>
    </row>
    <row r="7" s="70" customFormat="1" customHeight="1" spans="1:17">
      <c r="A7" s="82">
        <v>1</v>
      </c>
      <c r="B7" s="311" t="s">
        <v>1325</v>
      </c>
      <c r="C7" s="312" t="s">
        <v>1326</v>
      </c>
      <c r="D7" s="214" t="s">
        <v>1327</v>
      </c>
      <c r="E7" s="22" t="s">
        <v>1328</v>
      </c>
      <c r="F7" s="84" t="s">
        <v>1329</v>
      </c>
      <c r="G7" s="82">
        <v>68.42</v>
      </c>
      <c r="H7" s="86"/>
      <c r="I7" s="86">
        <v>903601.88</v>
      </c>
      <c r="J7" s="86">
        <v>666857.92</v>
      </c>
      <c r="K7" s="86">
        <f>M7</f>
        <v>858900</v>
      </c>
      <c r="L7" s="287" t="s">
        <v>198</v>
      </c>
      <c r="M7" s="320">
        <v>858900</v>
      </c>
      <c r="N7" s="86" t="s">
        <v>199</v>
      </c>
      <c r="O7" s="86"/>
      <c r="P7" s="83"/>
      <c r="Q7" s="113"/>
    </row>
    <row r="8" s="70" customFormat="1" customHeight="1" spans="1:17">
      <c r="A8" s="82">
        <v>2</v>
      </c>
      <c r="B8" s="311" t="s">
        <v>1330</v>
      </c>
      <c r="C8" s="312" t="s">
        <v>1331</v>
      </c>
      <c r="D8" s="214" t="s">
        <v>1327</v>
      </c>
      <c r="E8" s="22" t="s">
        <v>1328</v>
      </c>
      <c r="F8" s="84" t="s">
        <v>1329</v>
      </c>
      <c r="G8" s="313">
        <v>119.81</v>
      </c>
      <c r="H8" s="314"/>
      <c r="I8" s="86"/>
      <c r="J8" s="86"/>
      <c r="K8" s="86">
        <f t="shared" ref="K8:K15" si="0">M8</f>
        <v>1413900</v>
      </c>
      <c r="L8" s="287" t="s">
        <v>198</v>
      </c>
      <c r="M8" s="320">
        <v>1413900</v>
      </c>
      <c r="N8" s="86" t="s">
        <v>199</v>
      </c>
      <c r="O8" s="86"/>
      <c r="P8" s="83"/>
      <c r="Q8" s="113"/>
    </row>
    <row r="9" customHeight="1" spans="1:17">
      <c r="A9" s="24">
        <v>3</v>
      </c>
      <c r="B9" s="25" t="s">
        <v>198</v>
      </c>
      <c r="C9" s="212" t="s">
        <v>1332</v>
      </c>
      <c r="D9" s="197" t="s">
        <v>1333</v>
      </c>
      <c r="E9" s="22" t="s">
        <v>1328</v>
      </c>
      <c r="F9" s="26" t="s">
        <v>1334</v>
      </c>
      <c r="G9" s="200">
        <v>1900</v>
      </c>
      <c r="H9" s="315"/>
      <c r="I9" s="200">
        <v>165140000</v>
      </c>
      <c r="J9" s="200">
        <v>145323200</v>
      </c>
      <c r="K9" s="28">
        <f t="shared" si="0"/>
        <v>24793100</v>
      </c>
      <c r="L9" s="287" t="s">
        <v>198</v>
      </c>
      <c r="M9" s="320">
        <v>24793100</v>
      </c>
      <c r="N9" s="28" t="s">
        <v>199</v>
      </c>
      <c r="O9" s="28"/>
      <c r="P9" s="119"/>
      <c r="Q9" s="181"/>
    </row>
    <row r="10" customHeight="1" spans="1:17">
      <c r="A10" s="24">
        <v>4</v>
      </c>
      <c r="B10" s="25" t="s">
        <v>198</v>
      </c>
      <c r="C10" s="25" t="s">
        <v>1335</v>
      </c>
      <c r="D10" s="197" t="s">
        <v>1333</v>
      </c>
      <c r="E10" s="22" t="s">
        <v>1328</v>
      </c>
      <c r="F10" s="26" t="s">
        <v>1334</v>
      </c>
      <c r="G10" s="200">
        <v>1900</v>
      </c>
      <c r="H10" s="316" t="s">
        <v>199</v>
      </c>
      <c r="I10" s="200"/>
      <c r="J10" s="200"/>
      <c r="K10" s="28">
        <f t="shared" si="0"/>
        <v>25784900</v>
      </c>
      <c r="L10" s="287" t="s">
        <v>198</v>
      </c>
      <c r="M10" s="320">
        <v>25784900</v>
      </c>
      <c r="N10" s="28" t="s">
        <v>199</v>
      </c>
      <c r="O10" s="28"/>
      <c r="P10" s="25"/>
      <c r="Q10" s="181"/>
    </row>
    <row r="11" customHeight="1" spans="1:17">
      <c r="A11" s="24">
        <v>5</v>
      </c>
      <c r="B11" s="25" t="s">
        <v>198</v>
      </c>
      <c r="C11" s="25" t="s">
        <v>1336</v>
      </c>
      <c r="D11" s="197" t="s">
        <v>1333</v>
      </c>
      <c r="E11" s="22" t="s">
        <v>1328</v>
      </c>
      <c r="F11" s="26" t="s">
        <v>1334</v>
      </c>
      <c r="G11" s="200">
        <v>1900</v>
      </c>
      <c r="H11" s="316" t="s">
        <v>199</v>
      </c>
      <c r="I11" s="200"/>
      <c r="J11" s="200"/>
      <c r="K11" s="28">
        <f t="shared" si="0"/>
        <v>25784900</v>
      </c>
      <c r="L11" s="287" t="s">
        <v>198</v>
      </c>
      <c r="M11" s="320">
        <v>25784900</v>
      </c>
      <c r="N11" s="28" t="s">
        <v>199</v>
      </c>
      <c r="O11" s="28"/>
      <c r="P11" s="25"/>
      <c r="Q11" s="181"/>
    </row>
    <row r="12" customHeight="1" spans="1:17">
      <c r="A12" s="24">
        <v>6</v>
      </c>
      <c r="B12" s="25" t="s">
        <v>198</v>
      </c>
      <c r="C12" s="25" t="s">
        <v>1337</v>
      </c>
      <c r="D12" s="197" t="s">
        <v>1333</v>
      </c>
      <c r="E12" s="22" t="s">
        <v>1328</v>
      </c>
      <c r="F12" s="26" t="s">
        <v>1334</v>
      </c>
      <c r="G12" s="200">
        <v>2080</v>
      </c>
      <c r="H12" s="316" t="s">
        <v>199</v>
      </c>
      <c r="I12" s="200"/>
      <c r="J12" s="200"/>
      <c r="K12" s="28">
        <f t="shared" si="0"/>
        <v>28227700</v>
      </c>
      <c r="L12" s="287" t="s">
        <v>198</v>
      </c>
      <c r="M12" s="320">
        <v>28227700</v>
      </c>
      <c r="N12" s="28" t="s">
        <v>199</v>
      </c>
      <c r="O12" s="28"/>
      <c r="P12" s="25"/>
      <c r="Q12" s="181"/>
    </row>
    <row r="13" customHeight="1" spans="1:17">
      <c r="A13" s="24">
        <v>7</v>
      </c>
      <c r="B13" s="25" t="s">
        <v>198</v>
      </c>
      <c r="C13" s="25" t="s">
        <v>1338</v>
      </c>
      <c r="D13" s="197" t="s">
        <v>1333</v>
      </c>
      <c r="E13" s="22" t="s">
        <v>1328</v>
      </c>
      <c r="F13" s="26" t="s">
        <v>1334</v>
      </c>
      <c r="G13" s="200">
        <v>2000</v>
      </c>
      <c r="H13" s="316" t="s">
        <v>199</v>
      </c>
      <c r="I13" s="200"/>
      <c r="J13" s="200"/>
      <c r="K13" s="28">
        <f t="shared" si="0"/>
        <v>27142000</v>
      </c>
      <c r="L13" s="287" t="s">
        <v>198</v>
      </c>
      <c r="M13" s="320">
        <v>27142000</v>
      </c>
      <c r="N13" s="28" t="s">
        <v>199</v>
      </c>
      <c r="O13" s="28"/>
      <c r="P13" s="25"/>
      <c r="Q13" s="181"/>
    </row>
    <row r="14" customHeight="1" spans="1:17">
      <c r="A14" s="24">
        <v>8</v>
      </c>
      <c r="B14" s="25" t="s">
        <v>198</v>
      </c>
      <c r="C14" s="25" t="s">
        <v>1339</v>
      </c>
      <c r="D14" s="197" t="s">
        <v>1333</v>
      </c>
      <c r="E14" s="22" t="s">
        <v>1328</v>
      </c>
      <c r="F14" s="26" t="s">
        <v>1334</v>
      </c>
      <c r="G14" s="200">
        <v>2000</v>
      </c>
      <c r="H14" s="316" t="s">
        <v>199</v>
      </c>
      <c r="I14" s="200"/>
      <c r="J14" s="200"/>
      <c r="K14" s="28">
        <f t="shared" si="0"/>
        <v>27142000</v>
      </c>
      <c r="L14" s="287" t="s">
        <v>198</v>
      </c>
      <c r="M14" s="320">
        <v>27142000</v>
      </c>
      <c r="N14" s="28" t="s">
        <v>199</v>
      </c>
      <c r="O14" s="28"/>
      <c r="P14" s="25"/>
      <c r="Q14" s="181"/>
    </row>
    <row r="15" customHeight="1" spans="1:17">
      <c r="A15" s="24">
        <v>9</v>
      </c>
      <c r="B15" s="25" t="s">
        <v>198</v>
      </c>
      <c r="C15" s="25" t="s">
        <v>1340</v>
      </c>
      <c r="D15" s="155" t="s">
        <v>1341</v>
      </c>
      <c r="E15" s="22" t="s">
        <v>1328</v>
      </c>
      <c r="F15" s="26" t="s">
        <v>1334</v>
      </c>
      <c r="G15" s="43"/>
      <c r="H15" s="316" t="s">
        <v>199</v>
      </c>
      <c r="I15" s="200"/>
      <c r="J15" s="200"/>
      <c r="K15" s="28">
        <f t="shared" si="0"/>
        <v>12792000</v>
      </c>
      <c r="L15" s="287" t="s">
        <v>198</v>
      </c>
      <c r="M15" s="320">
        <v>12792000</v>
      </c>
      <c r="N15" s="28" t="s">
        <v>199</v>
      </c>
      <c r="O15" s="28"/>
      <c r="P15" s="25"/>
      <c r="Q15" s="181"/>
    </row>
    <row r="16" customHeight="1" spans="1:16">
      <c r="A16" s="24"/>
      <c r="B16" s="25"/>
      <c r="C16" s="25"/>
      <c r="D16" s="25"/>
      <c r="E16" s="82"/>
      <c r="F16" s="26"/>
      <c r="G16" s="43"/>
      <c r="H16" s="28" t="s">
        <v>199</v>
      </c>
      <c r="I16" s="27"/>
      <c r="J16" s="28"/>
      <c r="K16" s="28"/>
      <c r="L16" s="296"/>
      <c r="M16" s="28"/>
      <c r="N16" s="28" t="s">
        <v>199</v>
      </c>
      <c r="O16" s="28"/>
      <c r="P16" s="25"/>
    </row>
    <row r="17" customHeight="1" spans="1:16">
      <c r="A17" s="24"/>
      <c r="B17" s="25"/>
      <c r="C17" s="25"/>
      <c r="D17" s="25"/>
      <c r="E17" s="82"/>
      <c r="F17" s="26"/>
      <c r="G17" s="43"/>
      <c r="H17" s="28" t="s">
        <v>199</v>
      </c>
      <c r="I17" s="27"/>
      <c r="J17" s="28"/>
      <c r="K17" s="28"/>
      <c r="L17" s="296"/>
      <c r="M17" s="28"/>
      <c r="N17" s="28" t="s">
        <v>199</v>
      </c>
      <c r="O17" s="28"/>
      <c r="P17" s="25"/>
    </row>
    <row r="18" customHeight="1" spans="1:16">
      <c r="A18" s="24"/>
      <c r="B18" s="25"/>
      <c r="C18" s="25"/>
      <c r="D18" s="25"/>
      <c r="E18" s="82"/>
      <c r="F18" s="26"/>
      <c r="G18" s="43"/>
      <c r="H18" s="28" t="s">
        <v>199</v>
      </c>
      <c r="I18" s="27"/>
      <c r="J18" s="28"/>
      <c r="K18" s="28"/>
      <c r="L18" s="296"/>
      <c r="M18" s="28"/>
      <c r="N18" s="28" t="s">
        <v>199</v>
      </c>
      <c r="O18" s="28"/>
      <c r="P18" s="25"/>
    </row>
    <row r="19" customHeight="1" spans="1:16">
      <c r="A19" s="24"/>
      <c r="B19" s="25"/>
      <c r="C19" s="25"/>
      <c r="D19" s="25"/>
      <c r="E19" s="82"/>
      <c r="F19" s="26"/>
      <c r="G19" s="43"/>
      <c r="H19" s="28" t="s">
        <v>199</v>
      </c>
      <c r="I19" s="27"/>
      <c r="J19" s="28"/>
      <c r="K19" s="28"/>
      <c r="L19" s="296"/>
      <c r="M19" s="28"/>
      <c r="N19" s="28" t="s">
        <v>199</v>
      </c>
      <c r="O19" s="28"/>
      <c r="P19" s="25"/>
    </row>
    <row r="20" s="55" customFormat="1" customHeight="1" spans="1:16">
      <c r="A20" s="121" t="s">
        <v>189</v>
      </c>
      <c r="B20" s="307"/>
      <c r="C20" s="308"/>
      <c r="D20" s="308"/>
      <c r="E20" s="95"/>
      <c r="F20" s="123"/>
      <c r="G20" s="249"/>
      <c r="H20" s="124"/>
      <c r="I20" s="193">
        <f>SUM(I7:I19)</f>
        <v>166043601.88</v>
      </c>
      <c r="J20" s="193">
        <f>SUM(J7:J19)</f>
        <v>145990057.92</v>
      </c>
      <c r="K20" s="193">
        <f>SUM(K7:K19)</f>
        <v>173939400</v>
      </c>
      <c r="L20" s="193"/>
      <c r="M20" s="193">
        <f>SUM(M7:M19)</f>
        <v>173939400</v>
      </c>
      <c r="N20" s="124" t="s">
        <v>199</v>
      </c>
      <c r="O20" s="124"/>
      <c r="P20" s="258"/>
    </row>
    <row r="21" s="55" customFormat="1" customHeight="1" spans="1:16">
      <c r="A21" s="217" t="s">
        <v>1342</v>
      </c>
      <c r="B21" s="238"/>
      <c r="C21" s="221"/>
      <c r="D21" s="221"/>
      <c r="E21" s="124"/>
      <c r="F21" s="124"/>
      <c r="G21" s="124"/>
      <c r="H21" s="124"/>
      <c r="I21" s="124"/>
      <c r="J21" s="321"/>
      <c r="K21" s="321"/>
      <c r="L21" s="321"/>
      <c r="M21" s="321"/>
      <c r="N21" s="54"/>
      <c r="O21" s="54"/>
      <c r="P21" s="54"/>
    </row>
    <row r="22" s="55" customFormat="1" customHeight="1" spans="1:16">
      <c r="A22" s="121" t="s">
        <v>898</v>
      </c>
      <c r="B22" s="207"/>
      <c r="C22" s="122"/>
      <c r="D22" s="122"/>
      <c r="E22" s="95"/>
      <c r="F22" s="123"/>
      <c r="G22" s="54"/>
      <c r="H22" s="124"/>
      <c r="I22" s="193">
        <f>I20-I21</f>
        <v>166043601.88</v>
      </c>
      <c r="J22" s="193">
        <f>J20-J21</f>
        <v>145990057.92</v>
      </c>
      <c r="K22" s="193">
        <f>K20-K21</f>
        <v>173939400</v>
      </c>
      <c r="L22" s="193"/>
      <c r="M22" s="193">
        <f>M20-M21</f>
        <v>173939400</v>
      </c>
      <c r="N22" s="124">
        <f>(M22-J22)/J22*100</f>
        <v>19.14</v>
      </c>
      <c r="O22" s="124"/>
      <c r="P22" s="258"/>
    </row>
    <row r="23" customHeight="1" spans="1:16">
      <c r="A23" s="32" t="str">
        <f>基础信息!A4</f>
        <v>被评估单位填表人：俞蕊</v>
      </c>
      <c r="B23" s="32"/>
      <c r="C23" s="32"/>
      <c r="D23" s="32"/>
      <c r="E23" s="32"/>
      <c r="F23" s="225"/>
      <c r="G23" s="225"/>
      <c r="I23" s="57" t="str">
        <f>基础信息!A3</f>
        <v>评估人员：李美花、刘婧</v>
      </c>
      <c r="J23" s="57"/>
      <c r="K23" s="57"/>
      <c r="L23" s="57"/>
      <c r="M23" s="57"/>
      <c r="N23" s="57"/>
      <c r="O23" s="57"/>
      <c r="P23" s="57"/>
    </row>
    <row r="24" customHeight="1" spans="1:4">
      <c r="A24" s="35" t="str">
        <f>基础信息!A5</f>
        <v>填表日期：2021年8月27日</v>
      </c>
      <c r="B24" s="36"/>
      <c r="C24" s="36"/>
      <c r="D24" s="36"/>
    </row>
    <row r="26" customHeight="1" spans="7:7">
      <c r="G26" s="13">
        <f>SUM(G9:G14)</f>
        <v>11780</v>
      </c>
    </row>
  </sheetData>
  <mergeCells count="25">
    <mergeCell ref="A1:O1"/>
    <mergeCell ref="A2:P2"/>
    <mergeCell ref="O3:P3"/>
    <mergeCell ref="I5:J5"/>
    <mergeCell ref="K5:M5"/>
    <mergeCell ref="A20:C20"/>
    <mergeCell ref="A21:C21"/>
    <mergeCell ref="A22:C22"/>
    <mergeCell ref="A23:E23"/>
    <mergeCell ref="I23:P23"/>
    <mergeCell ref="A5:A6"/>
    <mergeCell ref="B5:B6"/>
    <mergeCell ref="C5:C6"/>
    <mergeCell ref="D5:D6"/>
    <mergeCell ref="E5:E6"/>
    <mergeCell ref="F5:F6"/>
    <mergeCell ref="G5:G6"/>
    <mergeCell ref="H5:H6"/>
    <mergeCell ref="I7:I8"/>
    <mergeCell ref="I9:I15"/>
    <mergeCell ref="J7:J8"/>
    <mergeCell ref="J9:J15"/>
    <mergeCell ref="N5:N6"/>
    <mergeCell ref="O5:O6"/>
    <mergeCell ref="P5:P6"/>
  </mergeCells>
  <printOptions horizontalCentered="1"/>
  <pageMargins left="0.35" right="0.35" top="0.87" bottom="0.87" header="1.06" footer="0.51"/>
  <pageSetup paperSize="9" scale="74" fitToHeight="0" orientation="landscape" verticalDpi="600"/>
  <headerFooter scaleWithDoc="0"/>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4"/>
  <sheetViews>
    <sheetView view="pageBreakPreview" zoomScale="90" zoomScaleNormal="100" workbookViewId="0">
      <selection activeCell="S23" sqref="S23"/>
    </sheetView>
  </sheetViews>
  <sheetFormatPr defaultColWidth="9" defaultRowHeight="15.75" customHeight="1"/>
  <cols>
    <col min="1" max="1" width="4.875" style="13" customWidth="1"/>
    <col min="2" max="2" width="18.25" style="13" customWidth="1"/>
    <col min="3" max="3" width="5.625" style="13" customWidth="1"/>
    <col min="4" max="4" width="5.125" style="13" customWidth="1"/>
    <col min="5" max="5" width="4.375" style="13" customWidth="1"/>
    <col min="6" max="6" width="5.125" style="13" customWidth="1"/>
    <col min="7" max="7" width="5.25" style="13" customWidth="1"/>
    <col min="8" max="8" width="7.75" style="13" customWidth="1"/>
    <col min="9" max="11" width="11" style="13" customWidth="1"/>
    <col min="12" max="12" width="7.25" style="13" customWidth="1"/>
    <col min="13" max="13" width="11" style="13" customWidth="1"/>
    <col min="14" max="14" width="7.5" style="13" customWidth="1"/>
    <col min="15" max="15" width="7.625" style="13" customWidth="1"/>
    <col min="16" max="16" width="7.25" style="13" customWidth="1"/>
    <col min="17" max="16384" width="9" style="13"/>
  </cols>
  <sheetData>
    <row r="1" s="11" customFormat="1" ht="30" customHeight="1" spans="1:19">
      <c r="A1" s="14" t="s">
        <v>1343</v>
      </c>
      <c r="B1" s="15"/>
      <c r="C1" s="15"/>
      <c r="D1" s="15"/>
      <c r="E1" s="15"/>
      <c r="F1" s="15"/>
      <c r="G1" s="15"/>
      <c r="H1" s="15"/>
      <c r="I1" s="15"/>
      <c r="J1" s="15"/>
      <c r="K1" s="15"/>
      <c r="L1" s="15"/>
      <c r="M1" s="15"/>
      <c r="N1" s="15"/>
      <c r="O1" s="15"/>
      <c r="P1" s="15"/>
      <c r="Q1" s="15"/>
      <c r="R1" s="15"/>
      <c r="S1" s="15"/>
    </row>
    <row r="2" ht="13.5" customHeight="1" spans="1:19">
      <c r="A2" s="16" t="str">
        <f>基础信息!A1</f>
        <v>评估基准日：2021年6月30日</v>
      </c>
      <c r="B2" s="17"/>
      <c r="C2" s="17"/>
      <c r="D2" s="17"/>
      <c r="E2" s="17"/>
      <c r="F2" s="17"/>
      <c r="G2" s="17"/>
      <c r="H2" s="18"/>
      <c r="I2" s="18"/>
      <c r="J2" s="18"/>
      <c r="K2" s="18"/>
      <c r="L2" s="18"/>
      <c r="M2" s="18"/>
      <c r="N2" s="18"/>
      <c r="O2" s="18"/>
      <c r="P2" s="18"/>
      <c r="Q2" s="48"/>
      <c r="R2" s="48"/>
      <c r="S2" s="48"/>
    </row>
    <row r="3" ht="13.5" customHeight="1" spans="1:19">
      <c r="A3" s="17"/>
      <c r="B3" s="17"/>
      <c r="C3" s="17"/>
      <c r="D3" s="17"/>
      <c r="E3" s="17"/>
      <c r="F3" s="17"/>
      <c r="G3" s="17"/>
      <c r="H3" s="18"/>
      <c r="I3" s="18"/>
      <c r="J3" s="18"/>
      <c r="K3" s="18"/>
      <c r="L3" s="18"/>
      <c r="M3" s="18"/>
      <c r="N3" s="60" t="s">
        <v>1344</v>
      </c>
      <c r="O3" s="60"/>
      <c r="P3" s="60"/>
      <c r="Q3" s="48"/>
      <c r="R3" s="48"/>
      <c r="S3" s="48"/>
    </row>
    <row r="4" customHeight="1" spans="1:16">
      <c r="A4" s="45" t="str">
        <f>基础信息!A2</f>
        <v>被评估单位：江苏省糖烟酒总公司</v>
      </c>
      <c r="M4" s="215" t="s">
        <v>119</v>
      </c>
      <c r="N4" s="215"/>
      <c r="O4" s="215"/>
      <c r="P4" s="215"/>
    </row>
    <row r="5" s="12" customFormat="1" customHeight="1" spans="1:16">
      <c r="A5" s="22" t="s">
        <v>120</v>
      </c>
      <c r="B5" s="24" t="s">
        <v>1345</v>
      </c>
      <c r="C5" s="22" t="s">
        <v>1271</v>
      </c>
      <c r="D5" s="197" t="s">
        <v>1272</v>
      </c>
      <c r="E5" s="197" t="s">
        <v>1346</v>
      </c>
      <c r="F5" s="197" t="s">
        <v>1347</v>
      </c>
      <c r="G5" s="222" t="s">
        <v>1143</v>
      </c>
      <c r="H5" s="197" t="s">
        <v>1144</v>
      </c>
      <c r="I5" s="22" t="s">
        <v>86</v>
      </c>
      <c r="J5" s="24"/>
      <c r="K5" s="22" t="s">
        <v>87</v>
      </c>
      <c r="L5" s="24"/>
      <c r="M5" s="24"/>
      <c r="N5" s="197" t="s">
        <v>218</v>
      </c>
      <c r="O5" s="197" t="s">
        <v>1275</v>
      </c>
      <c r="P5" s="197" t="s">
        <v>182</v>
      </c>
    </row>
    <row r="6" s="12" customFormat="1" customHeight="1" spans="1:16">
      <c r="A6" s="24"/>
      <c r="B6" s="24"/>
      <c r="C6" s="24"/>
      <c r="D6" s="24"/>
      <c r="E6" s="24"/>
      <c r="F6" s="24"/>
      <c r="G6" s="306"/>
      <c r="H6" s="24"/>
      <c r="I6" s="56" t="s">
        <v>1276</v>
      </c>
      <c r="J6" s="22" t="s">
        <v>1277</v>
      </c>
      <c r="K6" s="22" t="s">
        <v>1276</v>
      </c>
      <c r="L6" s="197" t="s">
        <v>1176</v>
      </c>
      <c r="M6" s="22" t="s">
        <v>1277</v>
      </c>
      <c r="N6" s="24"/>
      <c r="O6" s="24"/>
      <c r="P6" s="24"/>
    </row>
    <row r="7" customHeight="1" spans="1:16">
      <c r="A7" s="24"/>
      <c r="B7" s="25"/>
      <c r="C7" s="24"/>
      <c r="D7" s="26"/>
      <c r="E7" s="26"/>
      <c r="F7" s="24"/>
      <c r="G7" s="24"/>
      <c r="H7" s="43"/>
      <c r="I7" s="27"/>
      <c r="J7" s="28"/>
      <c r="K7" s="28"/>
      <c r="L7" s="296"/>
      <c r="M7" s="28"/>
      <c r="N7" s="28" t="s">
        <v>199</v>
      </c>
      <c r="O7" s="28"/>
      <c r="P7" s="25"/>
    </row>
    <row r="8" customHeight="1" spans="1:16">
      <c r="A8" s="24"/>
      <c r="B8" s="25"/>
      <c r="C8" s="24"/>
      <c r="D8" s="26"/>
      <c r="E8" s="26"/>
      <c r="F8" s="24"/>
      <c r="G8" s="24"/>
      <c r="H8" s="43"/>
      <c r="I8" s="27"/>
      <c r="J8" s="28"/>
      <c r="K8" s="28"/>
      <c r="L8" s="296"/>
      <c r="M8" s="28"/>
      <c r="N8" s="28" t="s">
        <v>199</v>
      </c>
      <c r="O8" s="28"/>
      <c r="P8" s="25"/>
    </row>
    <row r="9" customHeight="1" spans="1:16">
      <c r="A9" s="24"/>
      <c r="B9" s="25"/>
      <c r="C9" s="24"/>
      <c r="D9" s="26"/>
      <c r="E9" s="26"/>
      <c r="F9" s="24"/>
      <c r="G9" s="24"/>
      <c r="H9" s="43"/>
      <c r="I9" s="27"/>
      <c r="J9" s="28"/>
      <c r="K9" s="28"/>
      <c r="L9" s="296"/>
      <c r="M9" s="28"/>
      <c r="N9" s="28" t="s">
        <v>199</v>
      </c>
      <c r="O9" s="28"/>
      <c r="P9" s="25"/>
    </row>
    <row r="10" customHeight="1" spans="1:16">
      <c r="A10" s="24"/>
      <c r="B10" s="25"/>
      <c r="C10" s="24"/>
      <c r="D10" s="26"/>
      <c r="E10" s="26"/>
      <c r="F10" s="24"/>
      <c r="G10" s="24"/>
      <c r="H10" s="43"/>
      <c r="I10" s="27"/>
      <c r="J10" s="28"/>
      <c r="K10" s="28"/>
      <c r="L10" s="296"/>
      <c r="M10" s="28"/>
      <c r="N10" s="28" t="s">
        <v>199</v>
      </c>
      <c r="O10" s="28"/>
      <c r="P10" s="25"/>
    </row>
    <row r="11" customHeight="1" spans="1:16">
      <c r="A11" s="24"/>
      <c r="B11" s="25"/>
      <c r="C11" s="24"/>
      <c r="D11" s="26"/>
      <c r="E11" s="26"/>
      <c r="F11" s="24"/>
      <c r="G11" s="24"/>
      <c r="H11" s="43"/>
      <c r="I11" s="27"/>
      <c r="J11" s="28"/>
      <c r="K11" s="28"/>
      <c r="L11" s="296"/>
      <c r="M11" s="28"/>
      <c r="N11" s="28" t="s">
        <v>199</v>
      </c>
      <c r="O11" s="28"/>
      <c r="P11" s="25"/>
    </row>
    <row r="12" customHeight="1" spans="1:16">
      <c r="A12" s="24"/>
      <c r="B12" s="25"/>
      <c r="C12" s="24"/>
      <c r="D12" s="26"/>
      <c r="E12" s="26"/>
      <c r="F12" s="24"/>
      <c r="G12" s="24"/>
      <c r="H12" s="43"/>
      <c r="I12" s="27"/>
      <c r="J12" s="28"/>
      <c r="K12" s="28"/>
      <c r="L12" s="296"/>
      <c r="M12" s="28"/>
      <c r="N12" s="28" t="s">
        <v>199</v>
      </c>
      <c r="O12" s="28"/>
      <c r="P12" s="25"/>
    </row>
    <row r="13" customHeight="1" spans="1:16">
      <c r="A13" s="24"/>
      <c r="B13" s="25"/>
      <c r="C13" s="24"/>
      <c r="D13" s="26"/>
      <c r="E13" s="26"/>
      <c r="F13" s="24"/>
      <c r="G13" s="24"/>
      <c r="H13" s="43"/>
      <c r="I13" s="27"/>
      <c r="J13" s="28"/>
      <c r="K13" s="28"/>
      <c r="L13" s="296"/>
      <c r="M13" s="28"/>
      <c r="N13" s="28" t="s">
        <v>199</v>
      </c>
      <c r="O13" s="28"/>
      <c r="P13" s="25"/>
    </row>
    <row r="14" customHeight="1" spans="1:16">
      <c r="A14" s="24"/>
      <c r="B14" s="25"/>
      <c r="C14" s="24"/>
      <c r="D14" s="26"/>
      <c r="E14" s="26"/>
      <c r="F14" s="24"/>
      <c r="G14" s="24"/>
      <c r="H14" s="43"/>
      <c r="I14" s="27"/>
      <c r="J14" s="28"/>
      <c r="K14" s="28"/>
      <c r="L14" s="296"/>
      <c r="M14" s="28"/>
      <c r="N14" s="28" t="s">
        <v>199</v>
      </c>
      <c r="O14" s="28"/>
      <c r="P14" s="25"/>
    </row>
    <row r="15" customHeight="1" spans="1:16">
      <c r="A15" s="24"/>
      <c r="B15" s="25"/>
      <c r="C15" s="24"/>
      <c r="D15" s="26"/>
      <c r="E15" s="26"/>
      <c r="F15" s="24"/>
      <c r="G15" s="24"/>
      <c r="H15" s="43"/>
      <c r="I15" s="27"/>
      <c r="J15" s="28"/>
      <c r="K15" s="28"/>
      <c r="L15" s="296"/>
      <c r="M15" s="28"/>
      <c r="N15" s="28" t="s">
        <v>199</v>
      </c>
      <c r="O15" s="28"/>
      <c r="P15" s="25"/>
    </row>
    <row r="16" customHeight="1" spans="1:16">
      <c r="A16" s="24"/>
      <c r="B16" s="25"/>
      <c r="C16" s="24"/>
      <c r="D16" s="26"/>
      <c r="E16" s="26"/>
      <c r="F16" s="24"/>
      <c r="G16" s="24"/>
      <c r="H16" s="43"/>
      <c r="I16" s="27"/>
      <c r="J16" s="28"/>
      <c r="K16" s="28"/>
      <c r="L16" s="296"/>
      <c r="M16" s="28"/>
      <c r="N16" s="28" t="s">
        <v>199</v>
      </c>
      <c r="O16" s="28"/>
      <c r="P16" s="25"/>
    </row>
    <row r="17" customHeight="1" spans="1:16">
      <c r="A17" s="24"/>
      <c r="B17" s="25"/>
      <c r="C17" s="24"/>
      <c r="D17" s="26"/>
      <c r="E17" s="26"/>
      <c r="F17" s="24"/>
      <c r="G17" s="24"/>
      <c r="H17" s="43"/>
      <c r="I17" s="27"/>
      <c r="J17" s="28"/>
      <c r="K17" s="28"/>
      <c r="L17" s="296"/>
      <c r="M17" s="28"/>
      <c r="N17" s="28" t="s">
        <v>199</v>
      </c>
      <c r="O17" s="28"/>
      <c r="P17" s="25"/>
    </row>
    <row r="18" customHeight="1" spans="1:16">
      <c r="A18" s="24"/>
      <c r="B18" s="25"/>
      <c r="C18" s="24"/>
      <c r="D18" s="26"/>
      <c r="E18" s="26"/>
      <c r="F18" s="24"/>
      <c r="G18" s="24"/>
      <c r="H18" s="43"/>
      <c r="I18" s="27"/>
      <c r="J18" s="28"/>
      <c r="K18" s="28"/>
      <c r="L18" s="296"/>
      <c r="M18" s="28"/>
      <c r="N18" s="28" t="s">
        <v>199</v>
      </c>
      <c r="O18" s="28"/>
      <c r="P18" s="25"/>
    </row>
    <row r="19" customHeight="1" spans="1:16">
      <c r="A19" s="24"/>
      <c r="B19" s="25"/>
      <c r="C19" s="24"/>
      <c r="D19" s="26"/>
      <c r="E19" s="26"/>
      <c r="F19" s="24"/>
      <c r="G19" s="24"/>
      <c r="H19" s="43"/>
      <c r="I19" s="28"/>
      <c r="J19" s="28"/>
      <c r="K19" s="28"/>
      <c r="L19" s="296"/>
      <c r="M19" s="28"/>
      <c r="N19" s="28"/>
      <c r="O19" s="28"/>
      <c r="P19" s="25"/>
    </row>
    <row r="20" s="55" customFormat="1" customHeight="1" spans="1:16">
      <c r="A20" s="121" t="s">
        <v>189</v>
      </c>
      <c r="B20" s="307"/>
      <c r="C20" s="308"/>
      <c r="D20" s="95"/>
      <c r="E20" s="123"/>
      <c r="F20" s="123"/>
      <c r="G20" s="249"/>
      <c r="H20" s="124"/>
      <c r="I20" s="124">
        <f>SUM(I7:I19)</f>
        <v>0</v>
      </c>
      <c r="J20" s="124">
        <f>SUM(J7:J19)</f>
        <v>0</v>
      </c>
      <c r="K20" s="124">
        <f>SUM(K7:K19)</f>
        <v>0</v>
      </c>
      <c r="L20" s="124"/>
      <c r="M20" s="124">
        <f>SUM(M7:M19)</f>
        <v>0</v>
      </c>
      <c r="N20" s="124"/>
      <c r="O20" s="124"/>
      <c r="P20" s="258"/>
    </row>
    <row r="21" s="55" customFormat="1" customHeight="1" spans="1:16">
      <c r="A21" s="217" t="s">
        <v>1348</v>
      </c>
      <c r="B21" s="238"/>
      <c r="C21" s="221"/>
      <c r="D21" s="124"/>
      <c r="E21" s="124"/>
      <c r="F21" s="124"/>
      <c r="G21" s="124"/>
      <c r="H21" s="124"/>
      <c r="I21" s="124"/>
      <c r="J21" s="124"/>
      <c r="K21" s="124"/>
      <c r="L21" s="124"/>
      <c r="M21" s="124"/>
      <c r="N21" s="54"/>
      <c r="O21" s="54"/>
      <c r="P21" s="54"/>
    </row>
    <row r="22" s="55" customFormat="1" customHeight="1" spans="1:16">
      <c r="A22" s="121" t="s">
        <v>898</v>
      </c>
      <c r="B22" s="207"/>
      <c r="C22" s="122"/>
      <c r="D22" s="95"/>
      <c r="E22" s="123"/>
      <c r="F22" s="123"/>
      <c r="G22" s="54"/>
      <c r="H22" s="124"/>
      <c r="I22" s="124">
        <f>I20-I21</f>
        <v>0</v>
      </c>
      <c r="J22" s="124">
        <f>J20-J21</f>
        <v>0</v>
      </c>
      <c r="K22" s="124">
        <f>K20-K21</f>
        <v>0</v>
      </c>
      <c r="L22" s="124"/>
      <c r="M22" s="124">
        <f>M20-M21</f>
        <v>0</v>
      </c>
      <c r="N22" s="124"/>
      <c r="O22" s="124"/>
      <c r="P22" s="258"/>
    </row>
    <row r="23" customHeight="1" spans="1:16">
      <c r="A23" s="32" t="str">
        <f>基础信息!A4</f>
        <v>被评估单位填表人：俞蕊</v>
      </c>
      <c r="B23" s="32"/>
      <c r="C23" s="32"/>
      <c r="D23" s="32"/>
      <c r="J23" s="57" t="str">
        <f>基础信息!A3</f>
        <v>评估人员：李美花、刘婧</v>
      </c>
      <c r="K23" s="57"/>
      <c r="L23" s="57"/>
      <c r="M23" s="57"/>
      <c r="N23" s="57"/>
      <c r="O23" s="57"/>
      <c r="P23" s="57"/>
    </row>
    <row r="24" customHeight="1" spans="1:4">
      <c r="A24" s="51" t="str">
        <f>基础信息!A5</f>
        <v>填表日期：2021年8月27日</v>
      </c>
      <c r="B24" s="51"/>
      <c r="C24" s="51"/>
      <c r="D24" s="51"/>
    </row>
  </sheetData>
  <mergeCells count="23">
    <mergeCell ref="A1:P1"/>
    <mergeCell ref="A2:P2"/>
    <mergeCell ref="N3:P3"/>
    <mergeCell ref="M4:P4"/>
    <mergeCell ref="I5:J5"/>
    <mergeCell ref="K5:M5"/>
    <mergeCell ref="A20:C20"/>
    <mergeCell ref="A21:C21"/>
    <mergeCell ref="A22:C22"/>
    <mergeCell ref="A23:D23"/>
    <mergeCell ref="J23:P23"/>
    <mergeCell ref="A24:D24"/>
    <mergeCell ref="A5:A6"/>
    <mergeCell ref="B5:B6"/>
    <mergeCell ref="C5:C6"/>
    <mergeCell ref="D5:D6"/>
    <mergeCell ref="E5:E6"/>
    <mergeCell ref="F5:F6"/>
    <mergeCell ref="G5:G6"/>
    <mergeCell ref="H5:H6"/>
    <mergeCell ref="N5:N6"/>
    <mergeCell ref="O5:O6"/>
    <mergeCell ref="P5:P6"/>
  </mergeCells>
  <printOptions horizontalCentered="1"/>
  <pageMargins left="1" right="1" top="0.87" bottom="0.87" header="1.06" footer="0.51"/>
  <pageSetup paperSize="9" scale="89" fitToHeight="0" orientation="landscape" verticalDpi="600"/>
  <headerFooter scaleWithDoc="0"/>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0"/>
  <sheetViews>
    <sheetView view="pageBreakPreview" zoomScale="90" zoomScaleNormal="100" topLeftCell="A2" workbookViewId="0">
      <selection activeCell="L25" sqref="L25:L27"/>
    </sheetView>
  </sheetViews>
  <sheetFormatPr defaultColWidth="9" defaultRowHeight="15.75" customHeight="1"/>
  <cols>
    <col min="1" max="1" width="4.5" style="13" customWidth="1"/>
    <col min="2" max="2" width="11.25" style="13" customWidth="1"/>
    <col min="3" max="4" width="4.75" style="13" customWidth="1"/>
    <col min="5" max="5" width="16.375" style="13" customWidth="1"/>
    <col min="6" max="6" width="4.375" style="13" customWidth="1"/>
    <col min="7" max="7" width="4.875" style="13" customWidth="1"/>
    <col min="8" max="8" width="5" style="13" customWidth="1"/>
    <col min="9" max="11" width="11" style="13" customWidth="1"/>
    <col min="12" max="12" width="6.625" style="13" customWidth="1"/>
    <col min="13" max="13" width="11" style="13" customWidth="1"/>
    <col min="14" max="14" width="6.125" style="13" customWidth="1"/>
    <col min="15" max="15" width="5.75" style="13" customWidth="1"/>
    <col min="16" max="16384" width="9" style="13"/>
  </cols>
  <sheetData>
    <row r="1" s="11" customFormat="1" ht="30" customHeight="1" spans="1:15">
      <c r="A1" s="14" t="s">
        <v>1349</v>
      </c>
      <c r="B1" s="15"/>
      <c r="C1" s="15"/>
      <c r="D1" s="15"/>
      <c r="E1" s="15"/>
      <c r="F1" s="15"/>
      <c r="G1" s="15"/>
      <c r="H1" s="15"/>
      <c r="I1" s="15"/>
      <c r="J1" s="15"/>
      <c r="K1" s="15"/>
      <c r="L1" s="15"/>
      <c r="M1" s="15"/>
      <c r="N1" s="15"/>
      <c r="O1" s="15"/>
    </row>
    <row r="2" ht="14.1" customHeight="1" spans="1:15">
      <c r="A2" s="16" t="str">
        <f>基础信息!A1</f>
        <v>评估基准日：2021年6月30日</v>
      </c>
      <c r="B2" s="17"/>
      <c r="C2" s="17"/>
      <c r="D2" s="17"/>
      <c r="E2" s="17"/>
      <c r="F2" s="17"/>
      <c r="G2" s="17"/>
      <c r="H2" s="18"/>
      <c r="I2" s="18"/>
      <c r="J2" s="18"/>
      <c r="K2" s="18"/>
      <c r="L2" s="18"/>
      <c r="M2" s="18"/>
      <c r="N2" s="18"/>
      <c r="O2" s="18"/>
    </row>
    <row r="3" ht="14.1" customHeight="1" spans="1:15">
      <c r="A3" s="17"/>
      <c r="B3" s="17"/>
      <c r="C3" s="17"/>
      <c r="D3" s="17"/>
      <c r="E3" s="17"/>
      <c r="F3" s="17"/>
      <c r="G3" s="17"/>
      <c r="H3" s="18"/>
      <c r="I3" s="18"/>
      <c r="J3" s="18"/>
      <c r="K3" s="18"/>
      <c r="L3" s="18"/>
      <c r="M3" s="18"/>
      <c r="N3" s="18"/>
      <c r="O3" s="17" t="s">
        <v>1350</v>
      </c>
    </row>
    <row r="4" customHeight="1" spans="1:15">
      <c r="A4" s="50" t="str">
        <f>基础信息!A2</f>
        <v>被评估单位：江苏省糖烟酒总公司</v>
      </c>
      <c r="B4" s="50"/>
      <c r="C4" s="50"/>
      <c r="D4" s="50"/>
      <c r="E4" s="50"/>
      <c r="F4" s="304"/>
      <c r="G4" s="304"/>
      <c r="H4" s="304"/>
      <c r="O4" s="21" t="s">
        <v>119</v>
      </c>
    </row>
    <row r="5" s="12" customFormat="1" customHeight="1" spans="1:15">
      <c r="A5" s="22" t="s">
        <v>120</v>
      </c>
      <c r="B5" s="24" t="s">
        <v>1345</v>
      </c>
      <c r="C5" s="197" t="s">
        <v>1346</v>
      </c>
      <c r="D5" s="197" t="s">
        <v>1351</v>
      </c>
      <c r="E5" s="197" t="s">
        <v>1352</v>
      </c>
      <c r="F5" s="197" t="s">
        <v>1353</v>
      </c>
      <c r="G5" s="197" t="s">
        <v>1354</v>
      </c>
      <c r="H5" s="197" t="s">
        <v>1355</v>
      </c>
      <c r="I5" s="303" t="s">
        <v>86</v>
      </c>
      <c r="J5" s="227"/>
      <c r="K5" s="22" t="s">
        <v>87</v>
      </c>
      <c r="L5" s="24"/>
      <c r="M5" s="24"/>
      <c r="N5" s="197" t="s">
        <v>218</v>
      </c>
      <c r="O5" s="197" t="s">
        <v>182</v>
      </c>
    </row>
    <row r="6" s="12" customFormat="1" ht="31.5" customHeight="1" spans="1:15">
      <c r="A6" s="24"/>
      <c r="B6" s="24"/>
      <c r="C6" s="24"/>
      <c r="D6" s="24"/>
      <c r="E6" s="24"/>
      <c r="F6" s="24"/>
      <c r="G6" s="24"/>
      <c r="H6" s="24"/>
      <c r="I6" s="56" t="s">
        <v>1276</v>
      </c>
      <c r="J6" s="22" t="s">
        <v>1277</v>
      </c>
      <c r="K6" s="22" t="s">
        <v>1276</v>
      </c>
      <c r="L6" s="197" t="s">
        <v>1176</v>
      </c>
      <c r="M6" s="22" t="s">
        <v>1277</v>
      </c>
      <c r="N6" s="24"/>
      <c r="O6" s="24"/>
    </row>
    <row r="7" customHeight="1" spans="1:15">
      <c r="A7" s="24"/>
      <c r="B7" s="25"/>
      <c r="C7" s="24"/>
      <c r="D7" s="24"/>
      <c r="E7" s="24"/>
      <c r="F7" s="24"/>
      <c r="G7" s="24"/>
      <c r="H7" s="26"/>
      <c r="I7" s="27"/>
      <c r="J7" s="28"/>
      <c r="K7" s="28"/>
      <c r="L7" s="296"/>
      <c r="M7" s="28"/>
      <c r="N7" s="28" t="s">
        <v>199</v>
      </c>
      <c r="O7" s="29"/>
    </row>
    <row r="8" customHeight="1" spans="1:15">
      <c r="A8" s="24"/>
      <c r="B8" s="25"/>
      <c r="C8" s="24"/>
      <c r="D8" s="24"/>
      <c r="E8" s="24"/>
      <c r="F8" s="24"/>
      <c r="G8" s="24"/>
      <c r="H8" s="26"/>
      <c r="I8" s="27"/>
      <c r="J8" s="28"/>
      <c r="K8" s="28"/>
      <c r="L8" s="296"/>
      <c r="M8" s="28"/>
      <c r="N8" s="28" t="s">
        <v>199</v>
      </c>
      <c r="O8" s="29"/>
    </row>
    <row r="9" customHeight="1" spans="1:15">
      <c r="A9" s="24"/>
      <c r="B9" s="25"/>
      <c r="C9" s="24"/>
      <c r="D9" s="24"/>
      <c r="E9" s="24"/>
      <c r="F9" s="24"/>
      <c r="G9" s="24"/>
      <c r="H9" s="26"/>
      <c r="I9" s="27"/>
      <c r="J9" s="28"/>
      <c r="K9" s="28"/>
      <c r="L9" s="296"/>
      <c r="M9" s="28"/>
      <c r="N9" s="28" t="s">
        <v>199</v>
      </c>
      <c r="O9" s="29"/>
    </row>
    <row r="10" customHeight="1" spans="1:15">
      <c r="A10" s="24"/>
      <c r="B10" s="25"/>
      <c r="C10" s="24"/>
      <c r="D10" s="24"/>
      <c r="E10" s="24"/>
      <c r="F10" s="24"/>
      <c r="G10" s="24"/>
      <c r="H10" s="26"/>
      <c r="I10" s="27"/>
      <c r="J10" s="28"/>
      <c r="K10" s="28"/>
      <c r="L10" s="296"/>
      <c r="M10" s="28"/>
      <c r="N10" s="28" t="s">
        <v>199</v>
      </c>
      <c r="O10" s="29"/>
    </row>
    <row r="11" customHeight="1" spans="1:15">
      <c r="A11" s="24"/>
      <c r="B11" s="25"/>
      <c r="C11" s="24"/>
      <c r="D11" s="24"/>
      <c r="E11" s="24"/>
      <c r="F11" s="24"/>
      <c r="G11" s="24"/>
      <c r="H11" s="26"/>
      <c r="I11" s="27"/>
      <c r="J11" s="28"/>
      <c r="K11" s="28"/>
      <c r="L11" s="296"/>
      <c r="M11" s="28"/>
      <c r="N11" s="28" t="s">
        <v>199</v>
      </c>
      <c r="O11" s="29"/>
    </row>
    <row r="12" customHeight="1" spans="1:15">
      <c r="A12" s="24"/>
      <c r="B12" s="25"/>
      <c r="C12" s="24"/>
      <c r="D12" s="24"/>
      <c r="E12" s="24"/>
      <c r="F12" s="24"/>
      <c r="G12" s="24"/>
      <c r="H12" s="26"/>
      <c r="I12" s="27"/>
      <c r="J12" s="28"/>
      <c r="K12" s="28"/>
      <c r="L12" s="296"/>
      <c r="M12" s="28"/>
      <c r="N12" s="28" t="s">
        <v>199</v>
      </c>
      <c r="O12" s="29"/>
    </row>
    <row r="13" customHeight="1" spans="1:15">
      <c r="A13" s="24"/>
      <c r="B13" s="25"/>
      <c r="C13" s="24"/>
      <c r="D13" s="24"/>
      <c r="E13" s="24"/>
      <c r="F13" s="24"/>
      <c r="G13" s="24"/>
      <c r="H13" s="26"/>
      <c r="I13" s="27"/>
      <c r="J13" s="28"/>
      <c r="K13" s="28"/>
      <c r="L13" s="296"/>
      <c r="M13" s="28"/>
      <c r="N13" s="28" t="s">
        <v>199</v>
      </c>
      <c r="O13" s="29"/>
    </row>
    <row r="14" customHeight="1" spans="1:15">
      <c r="A14" s="24"/>
      <c r="B14" s="25"/>
      <c r="C14" s="24"/>
      <c r="D14" s="24"/>
      <c r="E14" s="24"/>
      <c r="F14" s="24"/>
      <c r="G14" s="24"/>
      <c r="H14" s="26"/>
      <c r="I14" s="27"/>
      <c r="J14" s="28"/>
      <c r="K14" s="28"/>
      <c r="L14" s="296"/>
      <c r="M14" s="28"/>
      <c r="N14" s="28" t="s">
        <v>199</v>
      </c>
      <c r="O14" s="29"/>
    </row>
    <row r="15" customHeight="1" spans="1:15">
      <c r="A15" s="24"/>
      <c r="B15" s="25"/>
      <c r="C15" s="24"/>
      <c r="D15" s="24"/>
      <c r="E15" s="24"/>
      <c r="F15" s="24"/>
      <c r="G15" s="24"/>
      <c r="H15" s="26"/>
      <c r="I15" s="27"/>
      <c r="J15" s="28"/>
      <c r="K15" s="28"/>
      <c r="L15" s="296"/>
      <c r="M15" s="28"/>
      <c r="N15" s="28" t="s">
        <v>199</v>
      </c>
      <c r="O15" s="29"/>
    </row>
    <row r="16" customHeight="1" spans="1:15">
      <c r="A16" s="24"/>
      <c r="B16" s="25"/>
      <c r="C16" s="24"/>
      <c r="D16" s="24"/>
      <c r="E16" s="24"/>
      <c r="F16" s="24"/>
      <c r="G16" s="24"/>
      <c r="H16" s="26"/>
      <c r="I16" s="27"/>
      <c r="J16" s="28"/>
      <c r="K16" s="28"/>
      <c r="L16" s="296"/>
      <c r="M16" s="28"/>
      <c r="N16" s="28" t="s">
        <v>199</v>
      </c>
      <c r="O16" s="29"/>
    </row>
    <row r="17" customHeight="1" spans="1:15">
      <c r="A17" s="24"/>
      <c r="B17" s="25"/>
      <c r="C17" s="24"/>
      <c r="D17" s="24"/>
      <c r="E17" s="24"/>
      <c r="F17" s="24"/>
      <c r="G17" s="24"/>
      <c r="H17" s="26"/>
      <c r="I17" s="27"/>
      <c r="J17" s="28"/>
      <c r="K17" s="28"/>
      <c r="L17" s="296"/>
      <c r="M17" s="28"/>
      <c r="N17" s="28" t="s">
        <v>199</v>
      </c>
      <c r="O17" s="29"/>
    </row>
    <row r="18" customHeight="1" spans="1:17">
      <c r="A18" s="24"/>
      <c r="B18" s="25"/>
      <c r="C18" s="24"/>
      <c r="D18" s="24"/>
      <c r="E18" s="24"/>
      <c r="F18" s="24"/>
      <c r="G18" s="24"/>
      <c r="H18" s="26"/>
      <c r="I18" s="28"/>
      <c r="J18" s="28"/>
      <c r="K18" s="28"/>
      <c r="L18" s="296"/>
      <c r="M18" s="28"/>
      <c r="N18" s="28" t="s">
        <v>199</v>
      </c>
      <c r="O18" s="29"/>
      <c r="P18" s="46"/>
      <c r="Q18" s="46"/>
    </row>
    <row r="19" customHeight="1" spans="1:17">
      <c r="A19" s="24"/>
      <c r="B19" s="25"/>
      <c r="C19" s="24"/>
      <c r="D19" s="24"/>
      <c r="E19" s="24"/>
      <c r="F19" s="24"/>
      <c r="G19" s="24"/>
      <c r="H19" s="26"/>
      <c r="I19" s="28"/>
      <c r="J19" s="28"/>
      <c r="K19" s="28"/>
      <c r="L19" s="296"/>
      <c r="M19" s="28"/>
      <c r="N19" s="28" t="s">
        <v>199</v>
      </c>
      <c r="O19" s="29"/>
      <c r="P19" s="46"/>
      <c r="Q19" s="46"/>
    </row>
    <row r="20" customHeight="1" spans="1:17">
      <c r="A20" s="24"/>
      <c r="B20" s="25"/>
      <c r="C20" s="24"/>
      <c r="D20" s="24"/>
      <c r="E20" s="24"/>
      <c r="F20" s="24"/>
      <c r="G20" s="24"/>
      <c r="H20" s="26"/>
      <c r="I20" s="28"/>
      <c r="J20" s="28"/>
      <c r="K20" s="28"/>
      <c r="L20" s="296"/>
      <c r="M20" s="28"/>
      <c r="N20" s="28" t="s">
        <v>199</v>
      </c>
      <c r="O20" s="29"/>
      <c r="P20" s="46"/>
      <c r="Q20" s="46"/>
    </row>
    <row r="21" customHeight="1" spans="1:17">
      <c r="A21" s="24"/>
      <c r="B21" s="25"/>
      <c r="C21" s="24"/>
      <c r="D21" s="24"/>
      <c r="E21" s="24"/>
      <c r="F21" s="24"/>
      <c r="G21" s="24"/>
      <c r="H21" s="26"/>
      <c r="I21" s="28"/>
      <c r="J21" s="28"/>
      <c r="K21" s="28"/>
      <c r="L21" s="296"/>
      <c r="M21" s="28"/>
      <c r="N21" s="28" t="s">
        <v>199</v>
      </c>
      <c r="O21" s="29"/>
      <c r="P21" s="46"/>
      <c r="Q21" s="46"/>
    </row>
    <row r="22" customHeight="1" spans="1:17">
      <c r="A22" s="24"/>
      <c r="B22" s="25"/>
      <c r="C22" s="24"/>
      <c r="D22" s="24"/>
      <c r="E22" s="24"/>
      <c r="F22" s="24"/>
      <c r="G22" s="24"/>
      <c r="H22" s="26"/>
      <c r="I22" s="28"/>
      <c r="J22" s="28"/>
      <c r="K22" s="28"/>
      <c r="L22" s="296"/>
      <c r="M22" s="28"/>
      <c r="N22" s="28" t="s">
        <v>199</v>
      </c>
      <c r="O22" s="29"/>
      <c r="P22" s="46"/>
      <c r="Q22" s="46"/>
    </row>
    <row r="23" customHeight="1" spans="1:17">
      <c r="A23" s="24"/>
      <c r="B23" s="25"/>
      <c r="C23" s="24"/>
      <c r="D23" s="24"/>
      <c r="E23" s="24"/>
      <c r="F23" s="24"/>
      <c r="G23" s="24"/>
      <c r="H23" s="26"/>
      <c r="I23" s="28"/>
      <c r="J23" s="28"/>
      <c r="K23" s="28"/>
      <c r="L23" s="296"/>
      <c r="M23" s="28"/>
      <c r="N23" s="28" t="s">
        <v>199</v>
      </c>
      <c r="O23" s="29"/>
      <c r="P23" s="46"/>
      <c r="Q23" s="46"/>
    </row>
    <row r="24" customHeight="1" spans="1:17">
      <c r="A24" s="24"/>
      <c r="B24" s="25"/>
      <c r="C24" s="24"/>
      <c r="D24" s="24"/>
      <c r="E24" s="24"/>
      <c r="F24" s="24"/>
      <c r="G24" s="24"/>
      <c r="H24" s="26"/>
      <c r="I24" s="28"/>
      <c r="J24" s="28"/>
      <c r="K24" s="28"/>
      <c r="L24" s="296"/>
      <c r="M24" s="28"/>
      <c r="N24" s="28" t="s">
        <v>199</v>
      </c>
      <c r="O24" s="29"/>
      <c r="P24" s="46"/>
      <c r="Q24" s="46"/>
    </row>
    <row r="25" customHeight="1" spans="1:17">
      <c r="A25" s="22" t="s">
        <v>189</v>
      </c>
      <c r="B25" s="24"/>
      <c r="C25" s="24"/>
      <c r="D25" s="82"/>
      <c r="E25" s="26"/>
      <c r="F25" s="26"/>
      <c r="G25" s="43"/>
      <c r="H25" s="28" t="s">
        <v>199</v>
      </c>
      <c r="I25" s="28">
        <f>SUM(I7:I24)</f>
        <v>0</v>
      </c>
      <c r="J25" s="28">
        <f>SUM(J7:J24)</f>
        <v>0</v>
      </c>
      <c r="K25" s="28">
        <f>SUM(K7:K24)</f>
        <v>0</v>
      </c>
      <c r="L25" s="28"/>
      <c r="M25" s="28">
        <f>SUM(M7:M24)</f>
        <v>0</v>
      </c>
      <c r="N25" s="28" t="s">
        <v>199</v>
      </c>
      <c r="O25" s="28"/>
      <c r="P25" s="305"/>
      <c r="Q25" s="46"/>
    </row>
    <row r="26" customHeight="1" spans="1:17">
      <c r="A26" s="240" t="s">
        <v>1356</v>
      </c>
      <c r="B26" s="240"/>
      <c r="C26" s="240"/>
      <c r="D26" s="28"/>
      <c r="E26" s="28"/>
      <c r="F26" s="28"/>
      <c r="G26" s="28"/>
      <c r="H26" s="28"/>
      <c r="I26" s="28"/>
      <c r="J26" s="28"/>
      <c r="K26" s="28"/>
      <c r="L26" s="28"/>
      <c r="M26" s="28"/>
      <c r="N26" s="29"/>
      <c r="O26" s="29"/>
      <c r="P26" s="46"/>
      <c r="Q26" s="46"/>
    </row>
    <row r="27" customHeight="1" spans="1:17">
      <c r="A27" s="22" t="s">
        <v>255</v>
      </c>
      <c r="B27" s="22"/>
      <c r="C27" s="22"/>
      <c r="D27" s="82"/>
      <c r="E27" s="26"/>
      <c r="F27" s="26"/>
      <c r="G27" s="29"/>
      <c r="H27" s="28"/>
      <c r="I27" s="28">
        <f>I25-I26</f>
        <v>0</v>
      </c>
      <c r="J27" s="28">
        <f>J25-J26</f>
        <v>0</v>
      </c>
      <c r="K27" s="28">
        <f>K25-K26</f>
        <v>0</v>
      </c>
      <c r="L27" s="28"/>
      <c r="M27" s="28">
        <f>M25-M26</f>
        <v>0</v>
      </c>
      <c r="N27" s="28" t="s">
        <v>199</v>
      </c>
      <c r="O27" s="28"/>
      <c r="P27" s="305"/>
      <c r="Q27" s="46"/>
    </row>
    <row r="28" customHeight="1" spans="1:17">
      <c r="A28" s="32" t="str">
        <f>基础信息!A4</f>
        <v>被评估单位填表人：俞蕊</v>
      </c>
      <c r="B28" s="32"/>
      <c r="C28" s="32"/>
      <c r="D28" s="32"/>
      <c r="E28" s="127"/>
      <c r="I28" s="57" t="str">
        <f>基础信息!A3</f>
        <v>评估人员：李美花、刘婧</v>
      </c>
      <c r="J28" s="57"/>
      <c r="K28" s="57"/>
      <c r="L28" s="57"/>
      <c r="M28" s="57"/>
      <c r="N28" s="57"/>
      <c r="O28" s="57"/>
      <c r="P28" s="46"/>
      <c r="Q28" s="46"/>
    </row>
    <row r="29" customHeight="1" spans="1:17">
      <c r="A29" s="35" t="str">
        <f>基础信息!A5</f>
        <v>填表日期：2021年8月27日</v>
      </c>
      <c r="B29" s="36"/>
      <c r="C29" s="36"/>
      <c r="D29" s="36"/>
      <c r="E29" s="36"/>
      <c r="P29" s="46"/>
      <c r="Q29" s="46"/>
    </row>
    <row r="30" customHeight="1" spans="1:5">
      <c r="A30" s="36"/>
      <c r="B30" s="36"/>
      <c r="C30" s="36"/>
      <c r="D30" s="36"/>
      <c r="E30" s="36"/>
    </row>
  </sheetData>
  <mergeCells count="19">
    <mergeCell ref="A1:O1"/>
    <mergeCell ref="A2:O2"/>
    <mergeCell ref="A4:E4"/>
    <mergeCell ref="I5:J5"/>
    <mergeCell ref="K5:M5"/>
    <mergeCell ref="A25:C25"/>
    <mergeCell ref="A26:C26"/>
    <mergeCell ref="A27:C27"/>
    <mergeCell ref="I28:O28"/>
    <mergeCell ref="A5:A6"/>
    <mergeCell ref="B5:B6"/>
    <mergeCell ref="C5:C6"/>
    <mergeCell ref="D5:D6"/>
    <mergeCell ref="E5:E6"/>
    <mergeCell ref="F5:F6"/>
    <mergeCell ref="G5:G6"/>
    <mergeCell ref="H5:H6"/>
    <mergeCell ref="N5:N6"/>
    <mergeCell ref="O5:O6"/>
  </mergeCells>
  <printOptions horizontalCentered="1"/>
  <pageMargins left="1" right="1" top="0.87" bottom="0.87" header="1.06" footer="0.51"/>
  <pageSetup paperSize="9" scale="98" fitToHeight="0" orientation="landscape" verticalDpi="600"/>
  <headerFooter scaleWithDoc="0"/>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view="pageBreakPreview" zoomScale="90" zoomScaleNormal="100" topLeftCell="A3" workbookViewId="0">
      <selection activeCell="F33" sqref="F33"/>
    </sheetView>
  </sheetViews>
  <sheetFormatPr defaultColWidth="9" defaultRowHeight="15.75" customHeight="1"/>
  <cols>
    <col min="1" max="1" width="4.375" style="13" customWidth="1"/>
    <col min="2" max="2" width="6.875" style="13" customWidth="1"/>
    <col min="3" max="3" width="11" style="13" customWidth="1"/>
    <col min="4" max="5" width="9" style="13"/>
    <col min="6" max="8" width="4.375" style="13" customWidth="1"/>
    <col min="9" max="9" width="4" style="13" customWidth="1"/>
    <col min="10" max="10" width="10" style="13" customWidth="1"/>
    <col min="11" max="11" width="10.125" style="13" customWidth="1"/>
    <col min="12" max="12" width="9.25" style="13" customWidth="1"/>
    <col min="13" max="13" width="7" style="13" customWidth="1"/>
    <col min="14" max="14" width="8.75" style="13" customWidth="1"/>
    <col min="15" max="15" width="5.125" style="13" customWidth="1"/>
    <col min="16" max="16" width="5.5" style="13" customWidth="1"/>
    <col min="17" max="16384" width="9" style="13"/>
  </cols>
  <sheetData>
    <row r="1" s="11" customFormat="1" ht="30" customHeight="1" spans="1:16">
      <c r="A1" s="14" t="s">
        <v>1357</v>
      </c>
      <c r="B1" s="15"/>
      <c r="C1" s="15"/>
      <c r="D1" s="15"/>
      <c r="E1" s="15"/>
      <c r="F1" s="15"/>
      <c r="G1" s="15"/>
      <c r="H1" s="15"/>
      <c r="I1" s="15"/>
      <c r="J1" s="15"/>
      <c r="K1" s="15"/>
      <c r="L1" s="15"/>
      <c r="M1" s="15"/>
      <c r="N1" s="15"/>
      <c r="O1" s="15"/>
      <c r="P1" s="15"/>
    </row>
    <row r="2" ht="14.1" customHeight="1" spans="1:16">
      <c r="A2" s="16" t="str">
        <f>基础信息!A1</f>
        <v>评估基准日：2021年6月30日</v>
      </c>
      <c r="B2" s="17"/>
      <c r="C2" s="17"/>
      <c r="D2" s="17"/>
      <c r="E2" s="17"/>
      <c r="F2" s="17"/>
      <c r="G2" s="17"/>
      <c r="H2" s="18"/>
      <c r="I2" s="18"/>
      <c r="J2" s="18"/>
      <c r="K2" s="18"/>
      <c r="L2" s="18"/>
      <c r="M2" s="18"/>
      <c r="N2" s="18"/>
      <c r="O2" s="18"/>
      <c r="P2" s="18"/>
    </row>
    <row r="3" ht="14.1" customHeight="1" spans="1:16">
      <c r="A3" s="17"/>
      <c r="B3" s="17"/>
      <c r="C3" s="17"/>
      <c r="D3" s="17"/>
      <c r="E3" s="17"/>
      <c r="F3" s="17"/>
      <c r="G3" s="17"/>
      <c r="H3" s="18"/>
      <c r="I3" s="18"/>
      <c r="J3" s="18"/>
      <c r="K3" s="18"/>
      <c r="L3" s="18"/>
      <c r="M3" s="18"/>
      <c r="N3" s="60" t="s">
        <v>1358</v>
      </c>
      <c r="O3" s="60"/>
      <c r="P3" s="60"/>
    </row>
    <row r="4" customHeight="1" spans="1:16">
      <c r="A4" s="45" t="str">
        <f>基础信息!A2</f>
        <v>被评估单位：江苏省糖烟酒总公司</v>
      </c>
      <c r="M4" s="215" t="s">
        <v>119</v>
      </c>
      <c r="N4" s="215"/>
      <c r="O4" s="215"/>
      <c r="P4" s="215"/>
    </row>
    <row r="5" s="12" customFormat="1" customHeight="1" spans="1:16">
      <c r="A5" s="22" t="s">
        <v>120</v>
      </c>
      <c r="B5" s="22" t="s">
        <v>1359</v>
      </c>
      <c r="C5" s="197" t="s">
        <v>1360</v>
      </c>
      <c r="D5" s="197" t="s">
        <v>1161</v>
      </c>
      <c r="E5" s="197" t="s">
        <v>1361</v>
      </c>
      <c r="F5" s="197" t="s">
        <v>1143</v>
      </c>
      <c r="G5" s="197" t="s">
        <v>1144</v>
      </c>
      <c r="H5" s="197" t="s">
        <v>1362</v>
      </c>
      <c r="I5" s="197" t="s">
        <v>1363</v>
      </c>
      <c r="J5" s="303" t="s">
        <v>86</v>
      </c>
      <c r="K5" s="227"/>
      <c r="L5" s="22" t="s">
        <v>87</v>
      </c>
      <c r="M5" s="24"/>
      <c r="N5" s="24"/>
      <c r="O5" s="197" t="s">
        <v>218</v>
      </c>
      <c r="P5" s="197" t="s">
        <v>182</v>
      </c>
    </row>
    <row r="6" s="12" customFormat="1" customHeight="1" spans="1:16">
      <c r="A6" s="24"/>
      <c r="B6" s="24"/>
      <c r="C6" s="24"/>
      <c r="D6" s="24"/>
      <c r="E6" s="24"/>
      <c r="F6" s="24"/>
      <c r="G6" s="24"/>
      <c r="H6" s="24"/>
      <c r="I6" s="24"/>
      <c r="J6" s="56" t="s">
        <v>1276</v>
      </c>
      <c r="K6" s="22" t="s">
        <v>1277</v>
      </c>
      <c r="L6" s="22" t="s">
        <v>1276</v>
      </c>
      <c r="M6" s="197" t="s">
        <v>1176</v>
      </c>
      <c r="N6" s="22" t="s">
        <v>1277</v>
      </c>
      <c r="O6" s="24"/>
      <c r="P6" s="24"/>
    </row>
    <row r="7" customHeight="1" spans="1:16">
      <c r="A7" s="24"/>
      <c r="B7" s="25"/>
      <c r="C7" s="25"/>
      <c r="D7" s="24"/>
      <c r="E7" s="25"/>
      <c r="F7" s="24"/>
      <c r="G7" s="24"/>
      <c r="H7" s="26"/>
      <c r="I7" s="26"/>
      <c r="J7" s="27"/>
      <c r="K7" s="28"/>
      <c r="L7" s="28"/>
      <c r="M7" s="296"/>
      <c r="N7" s="28"/>
      <c r="O7" s="28" t="s">
        <v>199</v>
      </c>
      <c r="P7" s="29"/>
    </row>
    <row r="8" customHeight="1" spans="1:16">
      <c r="A8" s="24"/>
      <c r="B8" s="25"/>
      <c r="C8" s="25"/>
      <c r="D8" s="24"/>
      <c r="E8" s="25"/>
      <c r="F8" s="24"/>
      <c r="G8" s="24"/>
      <c r="H8" s="26"/>
      <c r="I8" s="26"/>
      <c r="J8" s="27"/>
      <c r="K8" s="28"/>
      <c r="L8" s="28"/>
      <c r="M8" s="296"/>
      <c r="N8" s="28"/>
      <c r="O8" s="28" t="s">
        <v>199</v>
      </c>
      <c r="P8" s="29"/>
    </row>
    <row r="9" customHeight="1" spans="1:16">
      <c r="A9" s="24"/>
      <c r="B9" s="25"/>
      <c r="C9" s="25"/>
      <c r="D9" s="24"/>
      <c r="E9" s="25"/>
      <c r="F9" s="24"/>
      <c r="G9" s="24"/>
      <c r="H9" s="26"/>
      <c r="I9" s="26"/>
      <c r="J9" s="27"/>
      <c r="K9" s="28"/>
      <c r="L9" s="28"/>
      <c r="M9" s="296"/>
      <c r="N9" s="28"/>
      <c r="O9" s="28" t="s">
        <v>199</v>
      </c>
      <c r="P9" s="29"/>
    </row>
    <row r="10" customHeight="1" spans="1:16">
      <c r="A10" s="24"/>
      <c r="B10" s="25"/>
      <c r="C10" s="25"/>
      <c r="D10" s="24"/>
      <c r="E10" s="25"/>
      <c r="F10" s="24"/>
      <c r="G10" s="24"/>
      <c r="H10" s="26"/>
      <c r="I10" s="26"/>
      <c r="J10" s="27"/>
      <c r="K10" s="28"/>
      <c r="L10" s="28"/>
      <c r="M10" s="296"/>
      <c r="N10" s="28"/>
      <c r="O10" s="28" t="s">
        <v>199</v>
      </c>
      <c r="P10" s="29"/>
    </row>
    <row r="11" customHeight="1" spans="1:16">
      <c r="A11" s="24"/>
      <c r="B11" s="25"/>
      <c r="C11" s="25"/>
      <c r="D11" s="24"/>
      <c r="E11" s="25"/>
      <c r="F11" s="24"/>
      <c r="G11" s="24"/>
      <c r="H11" s="26"/>
      <c r="I11" s="26"/>
      <c r="J11" s="27"/>
      <c r="K11" s="28"/>
      <c r="L11" s="28"/>
      <c r="M11" s="296"/>
      <c r="N11" s="28"/>
      <c r="O11" s="28" t="s">
        <v>199</v>
      </c>
      <c r="P11" s="29"/>
    </row>
    <row r="12" customHeight="1" spans="1:16">
      <c r="A12" s="24"/>
      <c r="B12" s="25"/>
      <c r="C12" s="25"/>
      <c r="D12" s="24"/>
      <c r="E12" s="25"/>
      <c r="F12" s="24"/>
      <c r="G12" s="24"/>
      <c r="H12" s="26"/>
      <c r="I12" s="26"/>
      <c r="J12" s="27"/>
      <c r="K12" s="28"/>
      <c r="L12" s="28"/>
      <c r="M12" s="296"/>
      <c r="N12" s="28"/>
      <c r="O12" s="28" t="s">
        <v>199</v>
      </c>
      <c r="P12" s="29"/>
    </row>
    <row r="13" customHeight="1" spans="1:16">
      <c r="A13" s="24"/>
      <c r="B13" s="25"/>
      <c r="C13" s="25"/>
      <c r="D13" s="24"/>
      <c r="E13" s="25"/>
      <c r="F13" s="24"/>
      <c r="G13" s="24"/>
      <c r="H13" s="26"/>
      <c r="I13" s="26"/>
      <c r="J13" s="27"/>
      <c r="K13" s="28"/>
      <c r="L13" s="28"/>
      <c r="M13" s="296"/>
      <c r="N13" s="28"/>
      <c r="O13" s="28" t="s">
        <v>199</v>
      </c>
      <c r="P13" s="29"/>
    </row>
    <row r="14" customHeight="1" spans="1:16">
      <c r="A14" s="24"/>
      <c r="B14" s="25"/>
      <c r="C14" s="25"/>
      <c r="D14" s="24"/>
      <c r="E14" s="25"/>
      <c r="F14" s="24"/>
      <c r="G14" s="24"/>
      <c r="H14" s="26"/>
      <c r="I14" s="26"/>
      <c r="J14" s="27"/>
      <c r="K14" s="28"/>
      <c r="L14" s="28"/>
      <c r="M14" s="296"/>
      <c r="N14" s="28"/>
      <c r="O14" s="28" t="s">
        <v>199</v>
      </c>
      <c r="P14" s="29"/>
    </row>
    <row r="15" customHeight="1" spans="1:16">
      <c r="A15" s="24"/>
      <c r="B15" s="25"/>
      <c r="C15" s="25"/>
      <c r="D15" s="24"/>
      <c r="E15" s="25"/>
      <c r="F15" s="24"/>
      <c r="G15" s="24"/>
      <c r="H15" s="26"/>
      <c r="I15" s="26"/>
      <c r="J15" s="27"/>
      <c r="K15" s="28"/>
      <c r="L15" s="28"/>
      <c r="M15" s="296"/>
      <c r="N15" s="28"/>
      <c r="O15" s="28" t="s">
        <v>199</v>
      </c>
      <c r="P15" s="29"/>
    </row>
    <row r="16" customHeight="1" spans="1:16">
      <c r="A16" s="24"/>
      <c r="B16" s="25"/>
      <c r="C16" s="25"/>
      <c r="D16" s="24"/>
      <c r="E16" s="25"/>
      <c r="F16" s="24"/>
      <c r="G16" s="24"/>
      <c r="H16" s="26"/>
      <c r="I16" s="26"/>
      <c r="J16" s="27"/>
      <c r="K16" s="28"/>
      <c r="L16" s="28"/>
      <c r="M16" s="296"/>
      <c r="N16" s="28"/>
      <c r="O16" s="28" t="s">
        <v>199</v>
      </c>
      <c r="P16" s="29"/>
    </row>
    <row r="17" customHeight="1" spans="1:16">
      <c r="A17" s="24"/>
      <c r="B17" s="25"/>
      <c r="C17" s="25"/>
      <c r="D17" s="24"/>
      <c r="E17" s="25"/>
      <c r="F17" s="24"/>
      <c r="G17" s="24"/>
      <c r="H17" s="26"/>
      <c r="I17" s="26"/>
      <c r="J17" s="27"/>
      <c r="K17" s="28"/>
      <c r="L17" s="28"/>
      <c r="M17" s="296"/>
      <c r="N17" s="28"/>
      <c r="O17" s="28" t="s">
        <v>199</v>
      </c>
      <c r="P17" s="29"/>
    </row>
    <row r="18" customHeight="1" spans="1:16">
      <c r="A18" s="24"/>
      <c r="B18" s="25"/>
      <c r="C18" s="25"/>
      <c r="D18" s="24"/>
      <c r="E18" s="25"/>
      <c r="F18" s="24"/>
      <c r="G18" s="24"/>
      <c r="H18" s="26"/>
      <c r="I18" s="26"/>
      <c r="J18" s="27"/>
      <c r="K18" s="28"/>
      <c r="L18" s="28"/>
      <c r="M18" s="296"/>
      <c r="N18" s="28"/>
      <c r="O18" s="28" t="s">
        <v>199</v>
      </c>
      <c r="P18" s="29"/>
    </row>
    <row r="19" customHeight="1" spans="1:16">
      <c r="A19" s="24"/>
      <c r="B19" s="25"/>
      <c r="C19" s="25"/>
      <c r="D19" s="24"/>
      <c r="E19" s="25"/>
      <c r="F19" s="24"/>
      <c r="G19" s="24"/>
      <c r="H19" s="26"/>
      <c r="I19" s="26"/>
      <c r="J19" s="27"/>
      <c r="K19" s="28"/>
      <c r="L19" s="28"/>
      <c r="M19" s="296"/>
      <c r="N19" s="28"/>
      <c r="O19" s="28" t="s">
        <v>199</v>
      </c>
      <c r="P19" s="29"/>
    </row>
    <row r="20" s="55" customFormat="1" customHeight="1" spans="1:16">
      <c r="A20" s="116" t="s">
        <v>189</v>
      </c>
      <c r="B20" s="180"/>
      <c r="C20" s="180"/>
      <c r="D20" s="95"/>
      <c r="E20" s="123"/>
      <c r="F20" s="123"/>
      <c r="G20" s="249"/>
      <c r="H20" s="124"/>
      <c r="I20" s="124"/>
      <c r="J20" s="124">
        <f>SUM(J7:J19)</f>
        <v>0</v>
      </c>
      <c r="K20" s="124">
        <f>SUM(K7:K19)</f>
        <v>0</v>
      </c>
      <c r="L20" s="124">
        <f>SUM(L7:L19)</f>
        <v>0</v>
      </c>
      <c r="M20" s="124"/>
      <c r="N20" s="124">
        <f>SUM(N7:N19)</f>
        <v>0</v>
      </c>
      <c r="O20" s="124"/>
      <c r="P20" s="258"/>
    </row>
    <row r="21" s="55" customFormat="1" customHeight="1" spans="1:16">
      <c r="A21" s="251" t="s">
        <v>1364</v>
      </c>
      <c r="B21" s="251"/>
      <c r="C21" s="251"/>
      <c r="D21" s="124"/>
      <c r="E21" s="124"/>
      <c r="F21" s="124"/>
      <c r="G21" s="124"/>
      <c r="H21" s="124"/>
      <c r="I21" s="124"/>
      <c r="J21" s="124"/>
      <c r="K21" s="124"/>
      <c r="L21" s="124"/>
      <c r="M21" s="124"/>
      <c r="N21" s="124"/>
      <c r="O21" s="54"/>
      <c r="P21" s="54"/>
    </row>
    <row r="22" s="55" customFormat="1" customHeight="1" spans="1:16">
      <c r="A22" s="116" t="s">
        <v>898</v>
      </c>
      <c r="B22" s="116"/>
      <c r="C22" s="116"/>
      <c r="D22" s="95"/>
      <c r="E22" s="123"/>
      <c r="F22" s="123"/>
      <c r="G22" s="54"/>
      <c r="H22" s="124"/>
      <c r="I22" s="124"/>
      <c r="J22" s="124">
        <f>J20-J21</f>
        <v>0</v>
      </c>
      <c r="K22" s="124">
        <f>K20-K21</f>
        <v>0</v>
      </c>
      <c r="L22" s="124">
        <f>L20-L21</f>
        <v>0</v>
      </c>
      <c r="M22" s="124"/>
      <c r="N22" s="124">
        <f>N20-N21</f>
        <v>0</v>
      </c>
      <c r="O22" s="124"/>
      <c r="P22" s="258"/>
    </row>
    <row r="23" customHeight="1" spans="1:16">
      <c r="A23" s="32" t="str">
        <f>基础信息!A4</f>
        <v>被评估单位填表人：俞蕊</v>
      </c>
      <c r="B23" s="32"/>
      <c r="C23" s="32"/>
      <c r="D23" s="32"/>
      <c r="J23" s="57" t="str">
        <f>基础信息!A3</f>
        <v>评估人员：李美花、刘婧</v>
      </c>
      <c r="K23" s="57"/>
      <c r="L23" s="57"/>
      <c r="M23" s="57"/>
      <c r="N23" s="57"/>
      <c r="O23" s="57"/>
      <c r="P23" s="57"/>
    </row>
    <row r="24" customHeight="1" spans="1:4">
      <c r="A24" s="51" t="str">
        <f>基础信息!A5</f>
        <v>填表日期：2021年8月27日</v>
      </c>
      <c r="B24" s="51"/>
      <c r="C24" s="51"/>
      <c r="D24" s="51"/>
    </row>
  </sheetData>
  <mergeCells count="23">
    <mergeCell ref="A1:P1"/>
    <mergeCell ref="A2:P2"/>
    <mergeCell ref="N3:P3"/>
    <mergeCell ref="M4:P4"/>
    <mergeCell ref="J5:K5"/>
    <mergeCell ref="L5:N5"/>
    <mergeCell ref="A20:C20"/>
    <mergeCell ref="A21:C21"/>
    <mergeCell ref="A22:C22"/>
    <mergeCell ref="A23:D23"/>
    <mergeCell ref="J23:P23"/>
    <mergeCell ref="A24:D24"/>
    <mergeCell ref="A5:A6"/>
    <mergeCell ref="B5:B6"/>
    <mergeCell ref="C5:C6"/>
    <mergeCell ref="D5:D6"/>
    <mergeCell ref="E5:E6"/>
    <mergeCell ref="F5:F6"/>
    <mergeCell ref="G5:G6"/>
    <mergeCell ref="H5:H6"/>
    <mergeCell ref="I5:I6"/>
    <mergeCell ref="O5:O6"/>
    <mergeCell ref="P5:P6"/>
  </mergeCells>
  <printOptions horizontalCentered="1"/>
  <pageMargins left="0.35" right="0.35" top="0.87" bottom="0.87" header="1.06" footer="0.51"/>
  <pageSetup paperSize="9" fitToHeight="0" orientation="landscape" verticalDpi="600"/>
  <headerFooter scaleWithDoc="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F58"/>
  <sheetViews>
    <sheetView view="pageBreakPreview" zoomScaleNormal="100" workbookViewId="0">
      <selection activeCell="D63" sqref="D63"/>
    </sheetView>
  </sheetViews>
  <sheetFormatPr defaultColWidth="9" defaultRowHeight="15.75" customHeight="1" outlineLevelCol="5"/>
  <cols>
    <col min="1" max="1" width="5.125" style="70" customWidth="1"/>
    <col min="2" max="2" width="26" style="70" customWidth="1"/>
    <col min="3" max="3" width="20.875" style="263" customWidth="1"/>
    <col min="4" max="4" width="21.375" style="263" customWidth="1"/>
    <col min="5" max="5" width="18.625" style="263" customWidth="1"/>
    <col min="6" max="6" width="16.875" style="263" customWidth="1"/>
    <col min="7" max="16384" width="9" style="70"/>
  </cols>
  <sheetData>
    <row r="1" s="68" customFormat="1" ht="30" customHeight="1" spans="1:6">
      <c r="A1" s="72" t="s">
        <v>117</v>
      </c>
      <c r="B1" s="73"/>
      <c r="C1" s="73"/>
      <c r="D1" s="73"/>
      <c r="E1" s="73"/>
      <c r="F1" s="73"/>
    </row>
    <row r="2" ht="15" customHeight="1" spans="1:6">
      <c r="A2" s="74" t="str">
        <f>基础信息!A1</f>
        <v>评估基准日：2021年6月30日</v>
      </c>
      <c r="B2" s="75"/>
      <c r="C2" s="75"/>
      <c r="D2" s="75"/>
      <c r="E2" s="75"/>
      <c r="F2" s="75"/>
    </row>
    <row r="3" ht="15" customHeight="1" spans="1:6">
      <c r="A3" s="75"/>
      <c r="B3" s="75"/>
      <c r="C3" s="281"/>
      <c r="D3" s="281"/>
      <c r="E3" s="281"/>
      <c r="F3" s="500" t="s">
        <v>118</v>
      </c>
    </row>
    <row r="4" ht="12" customHeight="1" spans="1:6">
      <c r="A4" s="103" t="str">
        <f>基础信息!A2</f>
        <v>被评估单位：江苏省糖烟酒总公司</v>
      </c>
      <c r="F4" s="501" t="s">
        <v>119</v>
      </c>
    </row>
    <row r="5" s="69" customFormat="1" ht="14.25" customHeight="1" spans="1:6">
      <c r="A5" s="80" t="s">
        <v>120</v>
      </c>
      <c r="B5" s="502" t="s">
        <v>121</v>
      </c>
      <c r="C5" s="284" t="s">
        <v>86</v>
      </c>
      <c r="D5" s="285" t="s">
        <v>87</v>
      </c>
      <c r="E5" s="285" t="s">
        <v>88</v>
      </c>
      <c r="F5" s="285" t="s">
        <v>122</v>
      </c>
    </row>
    <row r="6" s="71" customFormat="1" ht="12.75" customHeight="1" spans="1:6">
      <c r="A6" s="82">
        <v>1</v>
      </c>
      <c r="B6" s="503" t="s">
        <v>123</v>
      </c>
      <c r="C6" s="504">
        <f>SUM(C7:C17)</f>
        <v>17858711.87</v>
      </c>
      <c r="D6" s="504">
        <f>SUM(D7:D17)</f>
        <v>18560040.17</v>
      </c>
      <c r="E6" s="505">
        <f>D6-C6</f>
        <v>701328.3</v>
      </c>
      <c r="F6" s="505">
        <f>IF(C6=0,0,E6/C6*100)</f>
        <v>3.93</v>
      </c>
    </row>
    <row r="7" ht="12" hidden="1" customHeight="1" spans="1:6">
      <c r="A7" s="82">
        <v>2</v>
      </c>
      <c r="B7" s="506" t="s">
        <v>124</v>
      </c>
      <c r="C7" s="385">
        <f>'3-流动汇总'!C6</f>
        <v>259695.59</v>
      </c>
      <c r="D7" s="385">
        <f>'3-流动汇总'!D6</f>
        <v>259695.59</v>
      </c>
      <c r="E7" s="385">
        <f>D7-C7</f>
        <v>0</v>
      </c>
      <c r="F7" s="505">
        <f>IF(C7=0,0,E7/C7*100)</f>
        <v>0</v>
      </c>
    </row>
    <row r="8" ht="26" hidden="1" customHeight="1" spans="1:6">
      <c r="A8" s="82">
        <v>3</v>
      </c>
      <c r="B8" s="507" t="s">
        <v>125</v>
      </c>
      <c r="C8" s="494"/>
      <c r="D8" s="494"/>
      <c r="E8" s="361"/>
      <c r="F8" s="508"/>
    </row>
    <row r="9" s="70" customFormat="1" ht="15" hidden="1" customHeight="1" spans="1:6">
      <c r="A9" s="82">
        <v>4</v>
      </c>
      <c r="B9" s="507" t="s">
        <v>126</v>
      </c>
      <c r="C9" s="494"/>
      <c r="D9" s="494"/>
      <c r="E9" s="361"/>
      <c r="F9" s="508"/>
    </row>
    <row r="10" ht="14.25" hidden="1" customHeight="1" spans="1:6">
      <c r="A10" s="82">
        <v>5</v>
      </c>
      <c r="B10" s="506" t="s">
        <v>127</v>
      </c>
      <c r="C10" s="494"/>
      <c r="D10" s="494"/>
      <c r="E10" s="361"/>
      <c r="F10" s="361"/>
    </row>
    <row r="11" ht="12.75" hidden="1" customHeight="1" spans="1:6">
      <c r="A11" s="82">
        <v>6</v>
      </c>
      <c r="B11" s="506" t="s">
        <v>128</v>
      </c>
      <c r="C11" s="494">
        <f>'3-流动汇总'!C10</f>
        <v>0</v>
      </c>
      <c r="D11" s="494">
        <f>'3-流动汇总'!D10</f>
        <v>0</v>
      </c>
      <c r="E11" s="385">
        <f>D11-C11</f>
        <v>0</v>
      </c>
      <c r="F11" s="505">
        <f>IF(C11=0,0,E11/C11*100)</f>
        <v>0</v>
      </c>
    </row>
    <row r="12" ht="12.75" hidden="1" customHeight="1" spans="1:6">
      <c r="A12" s="82">
        <v>7</v>
      </c>
      <c r="B12" s="506" t="s">
        <v>129</v>
      </c>
      <c r="C12" s="494">
        <f>'3-流动汇总'!C11</f>
        <v>0</v>
      </c>
      <c r="D12" s="494">
        <f>'3-流动汇总'!D11</f>
        <v>0</v>
      </c>
      <c r="E12" s="385">
        <f>D12-C12</f>
        <v>0</v>
      </c>
      <c r="F12" s="505">
        <f>IF(C12=0,0,E12/C12*100)</f>
        <v>0</v>
      </c>
    </row>
    <row r="13" ht="12.75" hidden="1" customHeight="1" spans="1:6">
      <c r="A13" s="82">
        <v>8</v>
      </c>
      <c r="B13" s="506" t="s">
        <v>130</v>
      </c>
      <c r="C13" s="385">
        <f>'3-流动汇总'!C12</f>
        <v>17599016.28</v>
      </c>
      <c r="D13" s="385">
        <f>'3-流动汇总'!D12</f>
        <v>17599016.28</v>
      </c>
      <c r="E13" s="385">
        <f>D13-C13</f>
        <v>0</v>
      </c>
      <c r="F13" s="505">
        <f>IF(C13=0,0,E13/C13*100)</f>
        <v>0</v>
      </c>
    </row>
    <row r="14" ht="12.75" hidden="1" customHeight="1" spans="1:6">
      <c r="A14" s="82">
        <v>9</v>
      </c>
      <c r="B14" s="506" t="s">
        <v>131</v>
      </c>
      <c r="C14" s="361">
        <f>'3-流动汇总'!C13</f>
        <v>0</v>
      </c>
      <c r="D14" s="361">
        <f>'3-流动汇总'!D13</f>
        <v>0</v>
      </c>
      <c r="E14" s="385">
        <f>D14-C14</f>
        <v>0</v>
      </c>
      <c r="F14" s="505">
        <f>IF(C14=0,0,E14/C14*100)</f>
        <v>0</v>
      </c>
    </row>
    <row r="15" s="70" customFormat="1" ht="12.75" hidden="1" customHeight="1" spans="1:6">
      <c r="A15" s="82">
        <v>10</v>
      </c>
      <c r="B15" s="506" t="s">
        <v>132</v>
      </c>
      <c r="C15" s="384"/>
      <c r="D15" s="384"/>
      <c r="E15" s="385"/>
      <c r="F15" s="505"/>
    </row>
    <row r="16" ht="12.75" hidden="1" customHeight="1" spans="1:6">
      <c r="A16" s="82">
        <v>11</v>
      </c>
      <c r="B16" s="506" t="s">
        <v>133</v>
      </c>
      <c r="C16" s="384"/>
      <c r="D16" s="384"/>
      <c r="E16" s="385"/>
      <c r="F16" s="505"/>
    </row>
    <row r="17" ht="12.75" customHeight="1" spans="1:6">
      <c r="A17" s="82">
        <v>12</v>
      </c>
      <c r="B17" s="506" t="s">
        <v>134</v>
      </c>
      <c r="C17" s="384">
        <f>'3-流动汇总'!C16</f>
        <v>0</v>
      </c>
      <c r="D17" s="384">
        <f>'3-流动汇总'!D16</f>
        <v>701328.3</v>
      </c>
      <c r="E17" s="385">
        <f>D17-C17</f>
        <v>701328.3</v>
      </c>
      <c r="F17" s="385">
        <f>IF(C17=0,0,E17/C17*100)</f>
        <v>0</v>
      </c>
    </row>
    <row r="18" s="71" customFormat="1" ht="12" customHeight="1" spans="1:6">
      <c r="A18" s="82">
        <v>13</v>
      </c>
      <c r="B18" s="503" t="s">
        <v>135</v>
      </c>
      <c r="C18" s="504">
        <f>SUM(C19:C33)</f>
        <v>146490355.88</v>
      </c>
      <c r="D18" s="504">
        <f>SUM(D19:D33)</f>
        <v>174437396.36</v>
      </c>
      <c r="E18" s="505">
        <f t="shared" ref="E18:E22" si="0">D18-C18</f>
        <v>27947040.48</v>
      </c>
      <c r="F18" s="505">
        <f t="shared" ref="F18:F22" si="1">IF(C18=0,0,E18/C18*100)</f>
        <v>19.08</v>
      </c>
    </row>
    <row r="19" ht="14.25" customHeight="1" spans="1:6">
      <c r="A19" s="82">
        <v>14</v>
      </c>
      <c r="B19" s="506" t="s">
        <v>136</v>
      </c>
      <c r="C19" s="384">
        <f>'4-非流动资产汇总'!C6</f>
        <v>500000</v>
      </c>
      <c r="D19" s="384">
        <f>'4-非流动资产汇总'!D6</f>
        <v>496996.36</v>
      </c>
      <c r="E19" s="385">
        <f t="shared" si="0"/>
        <v>-3003.64</v>
      </c>
      <c r="F19" s="505">
        <f t="shared" si="1"/>
        <v>-0.6</v>
      </c>
    </row>
    <row r="20" ht="14.25" hidden="1" customHeight="1" spans="1:6">
      <c r="A20" s="82">
        <v>15</v>
      </c>
      <c r="B20" s="506" t="s">
        <v>97</v>
      </c>
      <c r="C20" s="384"/>
      <c r="D20" s="384"/>
      <c r="E20" s="385"/>
      <c r="F20" s="505"/>
    </row>
    <row r="21" ht="12.75" hidden="1" customHeight="1" spans="1:6">
      <c r="A21" s="82">
        <v>16</v>
      </c>
      <c r="B21" s="506" t="s">
        <v>98</v>
      </c>
      <c r="C21" s="384"/>
      <c r="D21" s="384"/>
      <c r="E21" s="385"/>
      <c r="F21" s="505"/>
    </row>
    <row r="22" ht="12.75" hidden="1" customHeight="1" spans="1:6">
      <c r="A22" s="82">
        <v>17</v>
      </c>
      <c r="B22" s="506" t="s">
        <v>99</v>
      </c>
      <c r="C22" s="361">
        <f>'4-4股权投资'!G27</f>
        <v>0</v>
      </c>
      <c r="D22" s="361">
        <f>'4-4股权投资'!I27</f>
        <v>0</v>
      </c>
      <c r="E22" s="385">
        <f>D22-C22</f>
        <v>0</v>
      </c>
      <c r="F22" s="505">
        <f>IF(C22=0,0,E22/C22*100)</f>
        <v>0</v>
      </c>
    </row>
    <row r="23" ht="12.75" hidden="1" customHeight="1" spans="1:6">
      <c r="A23" s="82">
        <v>18</v>
      </c>
      <c r="B23" s="506" t="s">
        <v>100</v>
      </c>
      <c r="C23" s="385"/>
      <c r="D23" s="385"/>
      <c r="E23" s="385"/>
      <c r="F23" s="505"/>
    </row>
    <row r="24" ht="12.75" customHeight="1" spans="1:6">
      <c r="A24" s="82">
        <v>19</v>
      </c>
      <c r="B24" s="506" t="s">
        <v>101</v>
      </c>
      <c r="C24" s="385">
        <f>'4-非流动资产汇总'!C11</f>
        <v>145990355.88</v>
      </c>
      <c r="D24" s="385">
        <f>'4-非流动资产汇总'!D11</f>
        <v>173940400</v>
      </c>
      <c r="E24" s="385">
        <f>D24-C24</f>
        <v>27950044.12</v>
      </c>
      <c r="F24" s="505">
        <f>IF(C24=0,0,E24/C24*100)</f>
        <v>19.15</v>
      </c>
    </row>
    <row r="25" ht="12.75" hidden="1" customHeight="1" spans="1:6">
      <c r="A25" s="82">
        <v>20</v>
      </c>
      <c r="B25" s="506" t="s">
        <v>102</v>
      </c>
      <c r="C25" s="385"/>
      <c r="D25" s="385"/>
      <c r="E25" s="385"/>
      <c r="F25" s="505"/>
    </row>
    <row r="26" ht="12.75" hidden="1" customHeight="1" spans="1:6">
      <c r="A26" s="82">
        <v>21</v>
      </c>
      <c r="B26" s="506" t="s">
        <v>103</v>
      </c>
      <c r="C26" s="385"/>
      <c r="D26" s="385"/>
      <c r="E26" s="385"/>
      <c r="F26" s="505"/>
    </row>
    <row r="27" ht="14.25" hidden="1" customHeight="1" spans="1:6">
      <c r="A27" s="82">
        <v>22</v>
      </c>
      <c r="B27" s="506" t="s">
        <v>104</v>
      </c>
      <c r="C27" s="385"/>
      <c r="D27" s="385"/>
      <c r="E27" s="385"/>
      <c r="F27" s="505"/>
    </row>
    <row r="28" ht="14.25" hidden="1" customHeight="1" spans="1:6">
      <c r="A28" s="82">
        <v>23</v>
      </c>
      <c r="B28" s="506" t="s">
        <v>105</v>
      </c>
      <c r="C28" s="361">
        <f>'4-非流动资产汇总'!C15</f>
        <v>0</v>
      </c>
      <c r="D28" s="361">
        <f>'4-非流动资产汇总'!D15</f>
        <v>0</v>
      </c>
      <c r="E28" s="385">
        <f>D28-C28</f>
        <v>0</v>
      </c>
      <c r="F28" s="505">
        <f>IF(C28=0,0,E28/C28*100)</f>
        <v>0</v>
      </c>
    </row>
    <row r="29" ht="14.25" hidden="1" customHeight="1" spans="1:6">
      <c r="A29" s="82">
        <v>24</v>
      </c>
      <c r="B29" s="506" t="s">
        <v>106</v>
      </c>
      <c r="C29" s="385"/>
      <c r="D29" s="385"/>
      <c r="E29" s="385"/>
      <c r="F29" s="505"/>
    </row>
    <row r="30" ht="13.5" hidden="1" customHeight="1" spans="1:6">
      <c r="A30" s="82">
        <v>25</v>
      </c>
      <c r="B30" s="506" t="s">
        <v>107</v>
      </c>
      <c r="C30" s="385"/>
      <c r="D30" s="385"/>
      <c r="E30" s="385"/>
      <c r="F30" s="505"/>
    </row>
    <row r="31" ht="12.75" hidden="1" customHeight="1" spans="1:6">
      <c r="A31" s="82">
        <v>26</v>
      </c>
      <c r="B31" s="506" t="s">
        <v>108</v>
      </c>
      <c r="C31" s="385"/>
      <c r="D31" s="385"/>
      <c r="E31" s="385"/>
      <c r="F31" s="505"/>
    </row>
    <row r="32" ht="13.5" hidden="1" customHeight="1" spans="1:6">
      <c r="A32" s="82">
        <v>27</v>
      </c>
      <c r="B32" s="506" t="s">
        <v>109</v>
      </c>
      <c r="C32" s="385"/>
      <c r="D32" s="385"/>
      <c r="E32" s="385"/>
      <c r="F32" s="505"/>
    </row>
    <row r="33" ht="13.5" hidden="1" customHeight="1" spans="1:6">
      <c r="A33" s="82">
        <v>28</v>
      </c>
      <c r="B33" s="506" t="s">
        <v>110</v>
      </c>
      <c r="C33" s="385"/>
      <c r="D33" s="385"/>
      <c r="E33" s="385"/>
      <c r="F33" s="505"/>
    </row>
    <row r="34" s="71" customFormat="1" ht="12.75" customHeight="1" spans="1:6">
      <c r="A34" s="82">
        <v>29</v>
      </c>
      <c r="B34" s="509" t="s">
        <v>137</v>
      </c>
      <c r="C34" s="504">
        <f>C6+C18</f>
        <v>164349067.75</v>
      </c>
      <c r="D34" s="504">
        <f>D6+D18</f>
        <v>192997436.53</v>
      </c>
      <c r="E34" s="505">
        <f>D34-C34</f>
        <v>28648368.78</v>
      </c>
      <c r="F34" s="505">
        <f>IF(C34=0,0,E34/C34*100)</f>
        <v>17.43</v>
      </c>
    </row>
    <row r="35" s="71" customFormat="1" ht="14.25" customHeight="1" spans="1:6">
      <c r="A35" s="82">
        <v>30</v>
      </c>
      <c r="B35" s="509" t="s">
        <v>138</v>
      </c>
      <c r="C35" s="504">
        <f>SUM(C36:C47)</f>
        <v>157820949.79</v>
      </c>
      <c r="D35" s="504">
        <f>SUM(D36:D47)</f>
        <v>158522278.09</v>
      </c>
      <c r="E35" s="505">
        <f>D35-C35</f>
        <v>701328.3</v>
      </c>
      <c r="F35" s="505">
        <f>IF(C35=0,0,E35/C35*100)</f>
        <v>0.44</v>
      </c>
    </row>
    <row r="36" ht="14.25" hidden="1" customHeight="1" spans="1:6">
      <c r="A36" s="82">
        <v>31</v>
      </c>
      <c r="B36" s="506" t="s">
        <v>139</v>
      </c>
      <c r="C36" s="385"/>
      <c r="D36" s="385"/>
      <c r="E36" s="385"/>
      <c r="F36" s="505"/>
    </row>
    <row r="37" s="70" customFormat="1" ht="28" hidden="1" customHeight="1" spans="1:6">
      <c r="A37" s="82">
        <v>32</v>
      </c>
      <c r="B37" s="507" t="s">
        <v>140</v>
      </c>
      <c r="C37" s="385"/>
      <c r="D37" s="385"/>
      <c r="E37" s="385"/>
      <c r="F37" s="505"/>
    </row>
    <row r="38" s="70" customFormat="1" ht="16" hidden="1" customHeight="1" spans="1:6">
      <c r="A38" s="82">
        <v>33</v>
      </c>
      <c r="B38" s="507" t="s">
        <v>141</v>
      </c>
      <c r="C38" s="385"/>
      <c r="D38" s="385"/>
      <c r="E38" s="385"/>
      <c r="F38" s="505"/>
    </row>
    <row r="39" ht="14.25" hidden="1" customHeight="1" spans="1:6">
      <c r="A39" s="82">
        <v>34</v>
      </c>
      <c r="B39" s="506" t="s">
        <v>142</v>
      </c>
      <c r="C39" s="385"/>
      <c r="D39" s="385"/>
      <c r="E39" s="385"/>
      <c r="F39" s="505"/>
    </row>
    <row r="40" ht="14.25" hidden="1" customHeight="1" spans="1:6">
      <c r="A40" s="82">
        <v>35</v>
      </c>
      <c r="B40" s="506" t="s">
        <v>143</v>
      </c>
      <c r="C40" s="385"/>
      <c r="D40" s="385"/>
      <c r="E40" s="385"/>
      <c r="F40" s="505"/>
    </row>
    <row r="41" ht="14.25" hidden="1" customHeight="1" spans="1:6">
      <c r="A41" s="82">
        <v>36</v>
      </c>
      <c r="B41" s="506" t="s">
        <v>144</v>
      </c>
      <c r="C41" s="385"/>
      <c r="D41" s="385"/>
      <c r="E41" s="385"/>
      <c r="F41" s="505"/>
    </row>
    <row r="42" ht="14.25" hidden="1" customHeight="1" spans="1:6">
      <c r="A42" s="82">
        <v>37</v>
      </c>
      <c r="B42" s="506" t="s">
        <v>145</v>
      </c>
      <c r="C42" s="385">
        <f>'5-流动负债汇总'!C12</f>
        <v>15000000</v>
      </c>
      <c r="D42" s="385">
        <f>'5-流动负债汇总'!D12</f>
        <v>15000000</v>
      </c>
      <c r="E42" s="385">
        <f t="shared" ref="E39:E44" si="2">D42-C42</f>
        <v>0</v>
      </c>
      <c r="F42" s="505">
        <f t="shared" ref="F39:F44" si="3">IF(C42=0,0,E42/C42*100)</f>
        <v>0</v>
      </c>
    </row>
    <row r="43" ht="14.25" customHeight="1" spans="1:6">
      <c r="A43" s="82">
        <v>38</v>
      </c>
      <c r="B43" s="506" t="s">
        <v>146</v>
      </c>
      <c r="C43" s="385">
        <f>'5-流动负债汇总'!C13</f>
        <v>48473376.44</v>
      </c>
      <c r="D43" s="385">
        <f>'5-流动负债汇总'!D13</f>
        <v>49174704.74</v>
      </c>
      <c r="E43" s="385">
        <f t="shared" si="2"/>
        <v>701328.3</v>
      </c>
      <c r="F43" s="505">
        <f t="shared" si="3"/>
        <v>1.45</v>
      </c>
    </row>
    <row r="44" s="70" customFormat="1" ht="14.25" hidden="1" customHeight="1" spans="1:6">
      <c r="A44" s="82">
        <v>39</v>
      </c>
      <c r="B44" s="506" t="s">
        <v>147</v>
      </c>
      <c r="C44" s="385">
        <f>'5-流动负债汇总'!C14</f>
        <v>94347573.35</v>
      </c>
      <c r="D44" s="385">
        <f>'5-流动负债汇总'!D14</f>
        <v>94347573.35</v>
      </c>
      <c r="E44" s="385">
        <f t="shared" si="2"/>
        <v>0</v>
      </c>
      <c r="F44" s="505">
        <f t="shared" si="3"/>
        <v>0</v>
      </c>
    </row>
    <row r="45" s="70" customFormat="1" ht="14.25" hidden="1" customHeight="1" spans="1:6">
      <c r="A45" s="82">
        <v>40</v>
      </c>
      <c r="B45" s="506" t="s">
        <v>148</v>
      </c>
      <c r="C45" s="385"/>
      <c r="D45" s="385"/>
      <c r="E45" s="385"/>
      <c r="F45" s="505"/>
    </row>
    <row r="46" ht="14.25" hidden="1" customHeight="1" spans="1:6">
      <c r="A46" s="82">
        <v>41</v>
      </c>
      <c r="B46" s="506" t="s">
        <v>149</v>
      </c>
      <c r="C46" s="385"/>
      <c r="D46" s="385"/>
      <c r="E46" s="385"/>
      <c r="F46" s="505"/>
    </row>
    <row r="47" ht="14.25" hidden="1" customHeight="1" spans="1:6">
      <c r="A47" s="82">
        <v>42</v>
      </c>
      <c r="B47" s="506" t="s">
        <v>150</v>
      </c>
      <c r="C47" s="385"/>
      <c r="D47" s="385"/>
      <c r="E47" s="385"/>
      <c r="F47" s="505"/>
    </row>
    <row r="48" s="71" customFormat="1" ht="14.25" customHeight="1" spans="1:6">
      <c r="A48" s="82">
        <v>43</v>
      </c>
      <c r="B48" s="509" t="s">
        <v>151</v>
      </c>
      <c r="C48" s="510">
        <f>SUM(C49:C55)</f>
        <v>0</v>
      </c>
      <c r="D48" s="510">
        <f>SUM(D49:D55)</f>
        <v>0</v>
      </c>
      <c r="E48" s="505">
        <f>D48-C48</f>
        <v>0</v>
      </c>
      <c r="F48" s="505">
        <f>IF(C48=0,0,E48/C48*100)</f>
        <v>0</v>
      </c>
    </row>
    <row r="49" ht="14.25" hidden="1" customHeight="1" spans="1:6">
      <c r="A49" s="82">
        <v>44</v>
      </c>
      <c r="B49" s="506" t="s">
        <v>152</v>
      </c>
      <c r="C49" s="384"/>
      <c r="D49" s="384"/>
      <c r="E49" s="385"/>
      <c r="F49" s="505"/>
    </row>
    <row r="50" ht="14.25" hidden="1" customHeight="1" spans="1:6">
      <c r="A50" s="82">
        <v>45</v>
      </c>
      <c r="B50" s="506" t="s">
        <v>153</v>
      </c>
      <c r="C50" s="384"/>
      <c r="D50" s="384"/>
      <c r="E50" s="385"/>
      <c r="F50" s="505"/>
    </row>
    <row r="51" ht="14.25" hidden="1" customHeight="1" spans="1:6">
      <c r="A51" s="82">
        <v>46</v>
      </c>
      <c r="B51" s="506" t="s">
        <v>154</v>
      </c>
      <c r="C51" s="384"/>
      <c r="D51" s="384"/>
      <c r="E51" s="385"/>
      <c r="F51" s="505"/>
    </row>
    <row r="52" ht="14.25" hidden="1" customHeight="1" spans="1:6">
      <c r="A52" s="82">
        <v>47</v>
      </c>
      <c r="B52" s="506" t="s">
        <v>155</v>
      </c>
      <c r="C52" s="384"/>
      <c r="D52" s="384"/>
      <c r="E52" s="385"/>
      <c r="F52" s="505"/>
    </row>
    <row r="53" s="70" customFormat="1" ht="14.25" hidden="1" customHeight="1" spans="1:6">
      <c r="A53" s="82">
        <v>48</v>
      </c>
      <c r="B53" s="506" t="s">
        <v>156</v>
      </c>
      <c r="C53" s="384"/>
      <c r="D53" s="384"/>
      <c r="E53" s="385"/>
      <c r="F53" s="505"/>
    </row>
    <row r="54" ht="14.25" hidden="1" customHeight="1" spans="1:6">
      <c r="A54" s="82">
        <v>49</v>
      </c>
      <c r="B54" s="506" t="s">
        <v>157</v>
      </c>
      <c r="C54" s="384"/>
      <c r="D54" s="384"/>
      <c r="E54" s="385"/>
      <c r="F54" s="505"/>
    </row>
    <row r="55" ht="14.25" hidden="1" customHeight="1" spans="1:6">
      <c r="A55" s="82">
        <v>50</v>
      </c>
      <c r="B55" s="506" t="s">
        <v>158</v>
      </c>
      <c r="C55" s="384"/>
      <c r="D55" s="384"/>
      <c r="E55" s="385"/>
      <c r="F55" s="505"/>
    </row>
    <row r="56" s="71" customFormat="1" ht="14.25" customHeight="1" spans="1:6">
      <c r="A56" s="82">
        <v>51</v>
      </c>
      <c r="B56" s="509" t="s">
        <v>159</v>
      </c>
      <c r="C56" s="504">
        <f>C48+C35</f>
        <v>157820949.79</v>
      </c>
      <c r="D56" s="504">
        <f>D48+D35</f>
        <v>158522278.09</v>
      </c>
      <c r="E56" s="505">
        <f>D56-C56</f>
        <v>701328.3</v>
      </c>
      <c r="F56" s="505">
        <f>IF(C56=0,0,E56/C56*100)</f>
        <v>0.44</v>
      </c>
    </row>
    <row r="57" s="71" customFormat="1" ht="14.25" customHeight="1" spans="1:6">
      <c r="A57" s="82">
        <v>52</v>
      </c>
      <c r="B57" s="509" t="s">
        <v>160</v>
      </c>
      <c r="C57" s="504">
        <f>C34-C56</f>
        <v>6528117.96</v>
      </c>
      <c r="D57" s="504">
        <f>D34-D56</f>
        <v>34475158.44</v>
      </c>
      <c r="E57" s="505">
        <f>D57-C57</f>
        <v>27947040.48</v>
      </c>
      <c r="F57" s="505">
        <f>IF(C57=0,0,E57/C57*100)</f>
        <v>428.1</v>
      </c>
    </row>
    <row r="58" s="499" customFormat="1" ht="16.5" customHeight="1" spans="3:6">
      <c r="C58" s="511"/>
      <c r="D58" s="512" t="s">
        <v>116</v>
      </c>
      <c r="E58" s="512"/>
      <c r="F58" s="512"/>
    </row>
  </sheetData>
  <sheetProtection formatColumns="0"/>
  <mergeCells count="3">
    <mergeCell ref="A1:F1"/>
    <mergeCell ref="A2:F2"/>
    <mergeCell ref="D58:F58"/>
  </mergeCells>
  <printOptions horizontalCentered="1"/>
  <pageMargins left="0.8" right="0.8" top="0.67" bottom="0.67" header="1.06" footer="0.28"/>
  <pageSetup paperSize="9" fitToHeight="0" orientation="landscape" horizontalDpi="600" verticalDpi="600"/>
  <headerFooter scaleWithDoc="0"/>
  <rowBreaks count="1" manualBreakCount="1">
    <brk id="34" max="255" man="1"/>
  </rowBreaks>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view="pageBreakPreview" zoomScale="90" zoomScaleNormal="100" workbookViewId="0">
      <selection activeCell="M20" sqref="M20"/>
    </sheetView>
  </sheetViews>
  <sheetFormatPr defaultColWidth="9" defaultRowHeight="15.75" customHeight="1"/>
  <cols>
    <col min="1" max="1" width="4.25" style="13" customWidth="1"/>
    <col min="2" max="2" width="8.125" style="13" customWidth="1"/>
    <col min="3" max="3" width="17.75" style="13" customWidth="1"/>
    <col min="4" max="4" width="13.375" style="13" customWidth="1"/>
    <col min="5" max="6" width="4.375" style="13" customWidth="1"/>
    <col min="7" max="7" width="6.125" style="292" customWidth="1"/>
    <col min="8" max="8" width="5.625" style="13" customWidth="1"/>
    <col min="9" max="9" width="7.625" style="13" customWidth="1"/>
    <col min="10" max="12" width="11" style="13" customWidth="1"/>
    <col min="13" max="13" width="7.75" style="13"/>
    <col min="14" max="14" width="11" style="13" customWidth="1"/>
    <col min="15" max="15" width="5.125" style="13" customWidth="1"/>
    <col min="16" max="16" width="5.5" style="13" customWidth="1"/>
    <col min="17" max="16384" width="9" style="13"/>
  </cols>
  <sheetData>
    <row r="1" s="11" customFormat="1" ht="30" customHeight="1" spans="1:16">
      <c r="A1" s="14" t="s">
        <v>1365</v>
      </c>
      <c r="B1" s="15"/>
      <c r="C1" s="15"/>
      <c r="D1" s="15"/>
      <c r="E1" s="15"/>
      <c r="F1" s="15"/>
      <c r="G1" s="15"/>
      <c r="H1" s="15"/>
      <c r="I1" s="15"/>
      <c r="J1" s="15"/>
      <c r="K1" s="15"/>
      <c r="L1" s="15"/>
      <c r="M1" s="15"/>
      <c r="N1" s="15"/>
      <c r="O1" s="15"/>
      <c r="P1" s="15"/>
    </row>
    <row r="2" ht="14.1" customHeight="1" spans="1:16">
      <c r="A2" s="16" t="str">
        <f>基础信息!A1</f>
        <v>评估基准日：2021年6月30日</v>
      </c>
      <c r="B2" s="17"/>
      <c r="C2" s="17"/>
      <c r="D2" s="17"/>
      <c r="E2" s="17"/>
      <c r="F2" s="17"/>
      <c r="G2" s="17"/>
      <c r="H2" s="18"/>
      <c r="I2" s="18"/>
      <c r="J2" s="18"/>
      <c r="K2" s="18"/>
      <c r="L2" s="18"/>
      <c r="M2" s="18"/>
      <c r="N2" s="18"/>
      <c r="O2" s="18"/>
      <c r="P2" s="18"/>
    </row>
    <row r="3" ht="14.1" customHeight="1" spans="1:16">
      <c r="A3" s="17"/>
      <c r="B3" s="17"/>
      <c r="C3" s="17"/>
      <c r="D3" s="17"/>
      <c r="E3" s="17"/>
      <c r="F3" s="17"/>
      <c r="G3" s="293"/>
      <c r="H3" s="18"/>
      <c r="I3" s="18"/>
      <c r="J3" s="18"/>
      <c r="K3" s="18"/>
      <c r="L3" s="18"/>
      <c r="M3" s="18"/>
      <c r="N3" s="18"/>
      <c r="O3" s="18"/>
      <c r="P3" s="17" t="s">
        <v>1366</v>
      </c>
    </row>
    <row r="4" customHeight="1" spans="1:16">
      <c r="A4" s="20" t="str">
        <f>基础信息!A2</f>
        <v>被评估单位：江苏省糖烟酒总公司</v>
      </c>
      <c r="B4" s="50"/>
      <c r="C4" s="50"/>
      <c r="D4" s="50"/>
      <c r="E4" s="50"/>
      <c r="F4" s="50"/>
      <c r="G4" s="50"/>
      <c r="H4" s="50"/>
      <c r="I4" s="50"/>
      <c r="P4" s="21" t="s">
        <v>119</v>
      </c>
    </row>
    <row r="5" s="12" customFormat="1" customHeight="1" spans="1:16">
      <c r="A5" s="22" t="s">
        <v>120</v>
      </c>
      <c r="B5" s="22" t="s">
        <v>1367</v>
      </c>
      <c r="C5" s="197" t="s">
        <v>1368</v>
      </c>
      <c r="D5" s="197" t="s">
        <v>1361</v>
      </c>
      <c r="E5" s="197" t="s">
        <v>1143</v>
      </c>
      <c r="F5" s="197" t="s">
        <v>1144</v>
      </c>
      <c r="G5" s="197" t="s">
        <v>1362</v>
      </c>
      <c r="H5" s="197" t="s">
        <v>1363</v>
      </c>
      <c r="I5" s="197" t="s">
        <v>1369</v>
      </c>
      <c r="J5" s="303" t="s">
        <v>86</v>
      </c>
      <c r="K5" s="227"/>
      <c r="L5" s="22" t="s">
        <v>87</v>
      </c>
      <c r="M5" s="24"/>
      <c r="N5" s="24"/>
      <c r="O5" s="197" t="s">
        <v>218</v>
      </c>
      <c r="P5" s="197" t="s">
        <v>182</v>
      </c>
    </row>
    <row r="6" s="12" customFormat="1" customHeight="1" spans="1:16">
      <c r="A6" s="24"/>
      <c r="B6" s="24"/>
      <c r="C6" s="24"/>
      <c r="D6" s="24"/>
      <c r="E6" s="24"/>
      <c r="F6" s="24"/>
      <c r="G6" s="294"/>
      <c r="H6" s="24"/>
      <c r="I6" s="24"/>
      <c r="J6" s="56" t="s">
        <v>1276</v>
      </c>
      <c r="K6" s="22" t="s">
        <v>1277</v>
      </c>
      <c r="L6" s="22" t="s">
        <v>1276</v>
      </c>
      <c r="M6" s="197" t="s">
        <v>1176</v>
      </c>
      <c r="N6" s="22" t="s">
        <v>1277</v>
      </c>
      <c r="O6" s="24"/>
      <c r="P6" s="24"/>
    </row>
    <row r="7" customHeight="1" spans="1:16">
      <c r="A7" s="24"/>
      <c r="B7" s="22"/>
      <c r="C7" s="119"/>
      <c r="D7" s="295"/>
      <c r="E7" s="22"/>
      <c r="F7" s="24"/>
      <c r="G7" s="296"/>
      <c r="H7" s="297"/>
      <c r="I7" s="43"/>
      <c r="J7" s="28"/>
      <c r="K7" s="28"/>
      <c r="L7" s="28"/>
      <c r="M7" s="296"/>
      <c r="N7" s="28"/>
      <c r="O7" s="28" t="s">
        <v>199</v>
      </c>
      <c r="P7" s="29"/>
    </row>
    <row r="8" ht="24.75" customHeight="1" spans="1:16">
      <c r="A8" s="24"/>
      <c r="B8" s="22"/>
      <c r="C8" s="119"/>
      <c r="D8" s="298"/>
      <c r="E8" s="22"/>
      <c r="F8" s="24"/>
      <c r="G8" s="296"/>
      <c r="H8" s="297"/>
      <c r="I8" s="43"/>
      <c r="J8" s="28"/>
      <c r="K8" s="28"/>
      <c r="L8" s="28"/>
      <c r="M8" s="296"/>
      <c r="N8" s="28"/>
      <c r="O8" s="28" t="s">
        <v>199</v>
      </c>
      <c r="P8" s="29"/>
    </row>
    <row r="9" ht="25.5" customHeight="1" spans="1:16">
      <c r="A9" s="24"/>
      <c r="B9" s="22"/>
      <c r="C9" s="119"/>
      <c r="D9" s="298"/>
      <c r="E9" s="22"/>
      <c r="F9" s="24"/>
      <c r="G9" s="296"/>
      <c r="H9" s="297"/>
      <c r="I9" s="43"/>
      <c r="J9" s="28"/>
      <c r="K9" s="28"/>
      <c r="L9" s="28"/>
      <c r="M9" s="296"/>
      <c r="N9" s="28"/>
      <c r="O9" s="28" t="s">
        <v>199</v>
      </c>
      <c r="P9" s="29"/>
    </row>
    <row r="10" customHeight="1" spans="1:16">
      <c r="A10" s="24"/>
      <c r="B10" s="24"/>
      <c r="C10" s="25"/>
      <c r="D10" s="25"/>
      <c r="E10" s="24"/>
      <c r="F10" s="24"/>
      <c r="G10" s="299"/>
      <c r="H10" s="26"/>
      <c r="I10" s="43"/>
      <c r="J10" s="28"/>
      <c r="K10" s="28"/>
      <c r="L10" s="28"/>
      <c r="M10" s="296"/>
      <c r="N10" s="28"/>
      <c r="O10" s="28" t="s">
        <v>199</v>
      </c>
      <c r="P10" s="29"/>
    </row>
    <row r="11" customHeight="1" spans="1:16">
      <c r="A11" s="24"/>
      <c r="B11" s="24"/>
      <c r="C11" s="25"/>
      <c r="D11" s="25"/>
      <c r="E11" s="24"/>
      <c r="F11" s="24"/>
      <c r="G11" s="299"/>
      <c r="H11" s="26"/>
      <c r="I11" s="43"/>
      <c r="J11" s="28"/>
      <c r="K11" s="28"/>
      <c r="L11" s="28"/>
      <c r="M11" s="296"/>
      <c r="N11" s="28"/>
      <c r="O11" s="28" t="s">
        <v>199</v>
      </c>
      <c r="P11" s="29"/>
    </row>
    <row r="12" customHeight="1" spans="1:16">
      <c r="A12" s="24"/>
      <c r="B12" s="24"/>
      <c r="C12" s="25"/>
      <c r="D12" s="25"/>
      <c r="E12" s="24"/>
      <c r="F12" s="24"/>
      <c r="G12" s="299"/>
      <c r="H12" s="26"/>
      <c r="I12" s="43"/>
      <c r="J12" s="28"/>
      <c r="K12" s="28"/>
      <c r="L12" s="28"/>
      <c r="M12" s="296"/>
      <c r="N12" s="28"/>
      <c r="O12" s="28" t="s">
        <v>199</v>
      </c>
      <c r="P12" s="29"/>
    </row>
    <row r="13" customHeight="1" spans="1:16">
      <c r="A13" s="24"/>
      <c r="B13" s="24"/>
      <c r="C13" s="25"/>
      <c r="D13" s="25"/>
      <c r="E13" s="24"/>
      <c r="F13" s="24"/>
      <c r="G13" s="299"/>
      <c r="H13" s="26"/>
      <c r="I13" s="43"/>
      <c r="J13" s="28"/>
      <c r="K13" s="28"/>
      <c r="L13" s="28"/>
      <c r="M13" s="296"/>
      <c r="N13" s="28"/>
      <c r="O13" s="28" t="s">
        <v>199</v>
      </c>
      <c r="P13" s="29"/>
    </row>
    <row r="14" customHeight="1" spans="1:16">
      <c r="A14" s="24"/>
      <c r="B14" s="24"/>
      <c r="C14" s="25"/>
      <c r="D14" s="25"/>
      <c r="E14" s="24"/>
      <c r="F14" s="24"/>
      <c r="G14" s="299"/>
      <c r="H14" s="26"/>
      <c r="I14" s="43"/>
      <c r="J14" s="28"/>
      <c r="K14" s="28"/>
      <c r="L14" s="28"/>
      <c r="M14" s="296"/>
      <c r="N14" s="28"/>
      <c r="O14" s="28" t="s">
        <v>199</v>
      </c>
      <c r="P14" s="29"/>
    </row>
    <row r="15" customHeight="1" spans="1:16">
      <c r="A15" s="24"/>
      <c r="B15" s="24"/>
      <c r="C15" s="25"/>
      <c r="D15" s="25"/>
      <c r="E15" s="24"/>
      <c r="F15" s="24"/>
      <c r="G15" s="299"/>
      <c r="H15" s="26"/>
      <c r="I15" s="43"/>
      <c r="J15" s="28"/>
      <c r="K15" s="28"/>
      <c r="L15" s="28"/>
      <c r="M15" s="296"/>
      <c r="N15" s="28"/>
      <c r="O15" s="28" t="s">
        <v>199</v>
      </c>
      <c r="P15" s="29"/>
    </row>
    <row r="16" customHeight="1" spans="1:16">
      <c r="A16" s="24"/>
      <c r="B16" s="24"/>
      <c r="C16" s="25"/>
      <c r="D16" s="25"/>
      <c r="E16" s="24"/>
      <c r="F16" s="24"/>
      <c r="G16" s="299"/>
      <c r="H16" s="26"/>
      <c r="I16" s="43"/>
      <c r="J16" s="28"/>
      <c r="K16" s="28"/>
      <c r="L16" s="28"/>
      <c r="M16" s="296"/>
      <c r="N16" s="28"/>
      <c r="O16" s="28" t="s">
        <v>199</v>
      </c>
      <c r="P16" s="29"/>
    </row>
    <row r="17" customHeight="1" spans="1:16">
      <c r="A17" s="24"/>
      <c r="B17" s="24"/>
      <c r="C17" s="25"/>
      <c r="D17" s="25"/>
      <c r="E17" s="24"/>
      <c r="F17" s="24"/>
      <c r="G17" s="299"/>
      <c r="H17" s="26"/>
      <c r="I17" s="43"/>
      <c r="J17" s="28"/>
      <c r="K17" s="28"/>
      <c r="L17" s="28"/>
      <c r="M17" s="296"/>
      <c r="N17" s="28"/>
      <c r="O17" s="28" t="s">
        <v>199</v>
      </c>
      <c r="P17" s="29"/>
    </row>
    <row r="18" customHeight="1" spans="1:16">
      <c r="A18" s="24"/>
      <c r="B18" s="24"/>
      <c r="C18" s="25"/>
      <c r="D18" s="25"/>
      <c r="E18" s="24"/>
      <c r="F18" s="24"/>
      <c r="G18" s="299"/>
      <c r="H18" s="26"/>
      <c r="I18" s="43"/>
      <c r="J18" s="28"/>
      <c r="K18" s="28"/>
      <c r="L18" s="28"/>
      <c r="M18" s="296"/>
      <c r="N18" s="28"/>
      <c r="O18" s="28" t="s">
        <v>199</v>
      </c>
      <c r="P18" s="29"/>
    </row>
    <row r="19" customHeight="1" spans="1:16">
      <c r="A19" s="24"/>
      <c r="B19" s="24"/>
      <c r="C19" s="25"/>
      <c r="D19" s="25"/>
      <c r="E19" s="24"/>
      <c r="F19" s="24"/>
      <c r="G19" s="299"/>
      <c r="H19" s="26"/>
      <c r="I19" s="43"/>
      <c r="J19" s="28"/>
      <c r="K19" s="28"/>
      <c r="L19" s="28"/>
      <c r="M19" s="296"/>
      <c r="N19" s="28"/>
      <c r="O19" s="28"/>
      <c r="P19" s="29"/>
    </row>
    <row r="20" s="55" customFormat="1" customHeight="1" spans="1:16">
      <c r="A20" s="116" t="s">
        <v>189</v>
      </c>
      <c r="B20" s="180"/>
      <c r="C20" s="180"/>
      <c r="D20" s="95"/>
      <c r="E20" s="123"/>
      <c r="F20" s="123"/>
      <c r="G20" s="300"/>
      <c r="H20" s="124" t="s">
        <v>199</v>
      </c>
      <c r="I20" s="124"/>
      <c r="J20" s="124">
        <f>SUM(J7:J19)</f>
        <v>0</v>
      </c>
      <c r="K20" s="124">
        <f>SUM(K7:K19)</f>
        <v>0</v>
      </c>
      <c r="L20" s="124">
        <f>SUM(L7:L19)</f>
        <v>0</v>
      </c>
      <c r="M20" s="124"/>
      <c r="N20" s="124">
        <f>SUM(N7:N19)</f>
        <v>0</v>
      </c>
      <c r="O20" s="124"/>
      <c r="P20" s="258"/>
    </row>
    <row r="21" s="55" customFormat="1" customHeight="1" spans="1:16">
      <c r="A21" s="251" t="s">
        <v>1370</v>
      </c>
      <c r="B21" s="251"/>
      <c r="C21" s="251"/>
      <c r="D21" s="124"/>
      <c r="E21" s="124"/>
      <c r="F21" s="124"/>
      <c r="G21" s="301"/>
      <c r="H21" s="124"/>
      <c r="I21" s="124"/>
      <c r="J21" s="124"/>
      <c r="K21" s="54"/>
      <c r="L21" s="54"/>
      <c r="M21" s="54"/>
      <c r="N21" s="54"/>
      <c r="O21" s="54"/>
      <c r="P21" s="54"/>
    </row>
    <row r="22" s="55" customFormat="1" customHeight="1" spans="1:16">
      <c r="A22" s="116" t="s">
        <v>898</v>
      </c>
      <c r="B22" s="116"/>
      <c r="C22" s="116"/>
      <c r="D22" s="95"/>
      <c r="E22" s="123"/>
      <c r="F22" s="123"/>
      <c r="G22" s="302"/>
      <c r="H22" s="124"/>
      <c r="I22" s="124"/>
      <c r="J22" s="124">
        <f>J20-J21</f>
        <v>0</v>
      </c>
      <c r="K22" s="124">
        <f>K20-K21</f>
        <v>0</v>
      </c>
      <c r="L22" s="124">
        <f>L20-L21</f>
        <v>0</v>
      </c>
      <c r="M22" s="124"/>
      <c r="N22" s="124">
        <f>N20-N21</f>
        <v>0</v>
      </c>
      <c r="O22" s="124" t="e">
        <f>(N22-K22)/K22*100</f>
        <v>#DIV/0!</v>
      </c>
      <c r="P22" s="258"/>
    </row>
    <row r="23" customHeight="1" spans="1:16">
      <c r="A23" s="32" t="str">
        <f>基础信息!A4</f>
        <v>被评估单位填表人：俞蕊</v>
      </c>
      <c r="B23" s="32"/>
      <c r="C23" s="32"/>
      <c r="D23" s="32"/>
      <c r="J23" s="57" t="str">
        <f>基础信息!A3</f>
        <v>评估人员：李美花、刘婧</v>
      </c>
      <c r="K23" s="57"/>
      <c r="L23" s="57"/>
      <c r="M23" s="57"/>
      <c r="N23" s="57"/>
      <c r="O23" s="57"/>
      <c r="P23" s="57"/>
    </row>
    <row r="24" customHeight="1" spans="1:4">
      <c r="A24" s="35" t="str">
        <f>基础信息!A5</f>
        <v>填表日期：2021年8月27日</v>
      </c>
      <c r="B24" s="36"/>
      <c r="C24" s="36"/>
      <c r="D24" s="36"/>
    </row>
  </sheetData>
  <mergeCells count="21">
    <mergeCell ref="A1:P1"/>
    <mergeCell ref="A2:P2"/>
    <mergeCell ref="A4:I4"/>
    <mergeCell ref="J5:K5"/>
    <mergeCell ref="L5:N5"/>
    <mergeCell ref="A20:C20"/>
    <mergeCell ref="A21:C21"/>
    <mergeCell ref="A22:C22"/>
    <mergeCell ref="A23:D23"/>
    <mergeCell ref="J23:P23"/>
    <mergeCell ref="A5:A6"/>
    <mergeCell ref="B5:B6"/>
    <mergeCell ref="C5:C6"/>
    <mergeCell ref="D5:D6"/>
    <mergeCell ref="E5:E6"/>
    <mergeCell ref="F5:F6"/>
    <mergeCell ref="G5:G6"/>
    <mergeCell ref="H5:H6"/>
    <mergeCell ref="I5:I6"/>
    <mergeCell ref="O5:O6"/>
    <mergeCell ref="P5:P6"/>
  </mergeCells>
  <printOptions horizontalCentered="1"/>
  <pageMargins left="1" right="1" top="0.87" bottom="0.87" header="1.06" footer="0.51"/>
  <pageSetup paperSize="9" scale="81" fitToHeight="0" orientation="landscape" verticalDpi="600"/>
  <headerFooter scaleWithDoc="0"/>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7"/>
  <sheetViews>
    <sheetView view="pageBreakPreview" zoomScale="90" zoomScaleNormal="100" workbookViewId="0">
      <selection activeCell="J7" sqref="J7:K8"/>
    </sheetView>
  </sheetViews>
  <sheetFormatPr defaultColWidth="9" defaultRowHeight="15.75" customHeight="1"/>
  <cols>
    <col min="1" max="1" width="3.625" style="70" customWidth="1"/>
    <col min="2" max="2" width="7.5" style="70" hidden="1" customWidth="1"/>
    <col min="3" max="3" width="16.525" style="70" customWidth="1"/>
    <col min="4" max="4" width="10.825" style="70" customWidth="1"/>
    <col min="5" max="5" width="17.225" style="70" customWidth="1"/>
    <col min="6" max="7" width="5.41666666666667" style="70" customWidth="1"/>
    <col min="8" max="8" width="7.875" style="262" customWidth="1"/>
    <col min="9" max="9" width="8.46666666666667" style="262" customWidth="1"/>
    <col min="10" max="11" width="11" style="263" customWidth="1"/>
    <col min="12" max="12" width="11" style="70" customWidth="1"/>
    <col min="13" max="13" width="7.75" style="70" customWidth="1"/>
    <col min="14" max="14" width="11" style="70" customWidth="1"/>
    <col min="15" max="15" width="6.625" style="70" customWidth="1"/>
    <col min="16" max="16" width="9.15833333333333" style="70" customWidth="1"/>
    <col min="17" max="17" width="6.375" style="70" hidden="1" customWidth="1"/>
    <col min="18" max="18" width="6.875" style="70" hidden="1" customWidth="1"/>
    <col min="19" max="16384" width="9" style="70"/>
  </cols>
  <sheetData>
    <row r="1" s="68" customFormat="1" ht="30" customHeight="1" spans="1:16">
      <c r="A1" s="72" t="s">
        <v>1371</v>
      </c>
      <c r="B1" s="73"/>
      <c r="C1" s="73"/>
      <c r="D1" s="73"/>
      <c r="E1" s="73"/>
      <c r="F1" s="73"/>
      <c r="G1" s="73"/>
      <c r="H1" s="73"/>
      <c r="I1" s="73"/>
      <c r="J1" s="73"/>
      <c r="K1" s="73"/>
      <c r="L1" s="73"/>
      <c r="M1" s="73"/>
      <c r="N1" s="73"/>
      <c r="O1" s="73"/>
      <c r="P1" s="73"/>
    </row>
    <row r="2" ht="14.1" customHeight="1" spans="1:16">
      <c r="A2" s="74" t="str">
        <f>基础信息!A1</f>
        <v>评估基准日：2021年6月30日</v>
      </c>
      <c r="B2" s="75"/>
      <c r="C2" s="75"/>
      <c r="D2" s="75"/>
      <c r="E2" s="75"/>
      <c r="F2" s="75"/>
      <c r="G2" s="75"/>
      <c r="H2" s="76"/>
      <c r="I2" s="76"/>
      <c r="J2" s="76"/>
      <c r="K2" s="76"/>
      <c r="L2" s="76"/>
      <c r="M2" s="76"/>
      <c r="N2" s="76"/>
      <c r="O2" s="76"/>
      <c r="P2" s="76"/>
    </row>
    <row r="3" ht="14.1" customHeight="1" spans="1:16">
      <c r="A3" s="75"/>
      <c r="B3" s="75"/>
      <c r="C3" s="75"/>
      <c r="D3" s="75"/>
      <c r="E3" s="75"/>
      <c r="F3" s="75"/>
      <c r="G3" s="75"/>
      <c r="J3" s="281"/>
      <c r="K3" s="281"/>
      <c r="L3" s="76"/>
      <c r="M3" s="76"/>
      <c r="N3" s="76"/>
      <c r="O3" s="76"/>
      <c r="P3" s="75" t="s">
        <v>1372</v>
      </c>
    </row>
    <row r="4" customHeight="1" spans="1:16">
      <c r="A4" s="264" t="str">
        <f>基础信息!A2</f>
        <v>被评估单位：江苏省糖烟酒总公司</v>
      </c>
      <c r="B4" s="265"/>
      <c r="C4" s="265"/>
      <c r="D4" s="265"/>
      <c r="E4" s="265"/>
      <c r="P4" s="79" t="s">
        <v>119</v>
      </c>
    </row>
    <row r="5" s="69" customFormat="1" customHeight="1" spans="1:16">
      <c r="A5" s="80" t="s">
        <v>120</v>
      </c>
      <c r="B5" s="266" t="s">
        <v>1373</v>
      </c>
      <c r="C5" s="266" t="s">
        <v>1360</v>
      </c>
      <c r="D5" s="266" t="s">
        <v>1161</v>
      </c>
      <c r="E5" s="266" t="s">
        <v>1374</v>
      </c>
      <c r="F5" s="266" t="s">
        <v>1143</v>
      </c>
      <c r="G5" s="266" t="s">
        <v>1144</v>
      </c>
      <c r="H5" s="267" t="s">
        <v>1362</v>
      </c>
      <c r="I5" s="267" t="s">
        <v>1363</v>
      </c>
      <c r="J5" s="282" t="s">
        <v>86</v>
      </c>
      <c r="K5" s="283"/>
      <c r="L5" s="80" t="s">
        <v>87</v>
      </c>
      <c r="M5" s="95"/>
      <c r="N5" s="95"/>
      <c r="O5" s="266" t="s">
        <v>122</v>
      </c>
      <c r="P5" s="266" t="s">
        <v>182</v>
      </c>
    </row>
    <row r="6" s="69" customFormat="1" customHeight="1" spans="1:16">
      <c r="A6" s="95"/>
      <c r="B6" s="95"/>
      <c r="C6" s="95"/>
      <c r="D6" s="95"/>
      <c r="E6" s="95"/>
      <c r="F6" s="268"/>
      <c r="G6" s="95"/>
      <c r="H6" s="269"/>
      <c r="I6" s="269"/>
      <c r="J6" s="284" t="s">
        <v>1276</v>
      </c>
      <c r="K6" s="285" t="s">
        <v>1277</v>
      </c>
      <c r="L6" s="80" t="s">
        <v>1276</v>
      </c>
      <c r="M6" s="266" t="s">
        <v>1324</v>
      </c>
      <c r="N6" s="80" t="s">
        <v>1277</v>
      </c>
      <c r="O6" s="95"/>
      <c r="P6" s="95"/>
    </row>
    <row r="7" customHeight="1" spans="1:18">
      <c r="A7" s="82">
        <v>1</v>
      </c>
      <c r="B7" s="270"/>
      <c r="C7" s="109" t="s">
        <v>1375</v>
      </c>
      <c r="D7" s="109" t="s">
        <v>1376</v>
      </c>
      <c r="E7" s="271"/>
      <c r="F7" s="272" t="s">
        <v>1377</v>
      </c>
      <c r="G7" s="273">
        <v>1</v>
      </c>
      <c r="H7" s="274" t="s">
        <v>1378</v>
      </c>
      <c r="I7" s="274" t="s">
        <v>1378</v>
      </c>
      <c r="J7" s="210">
        <v>3549</v>
      </c>
      <c r="K7" s="210">
        <v>141.96</v>
      </c>
      <c r="L7" s="86">
        <v>500</v>
      </c>
      <c r="M7" s="286" t="s">
        <v>198</v>
      </c>
      <c r="N7" s="86">
        <f>L7</f>
        <v>500</v>
      </c>
      <c r="O7" s="86" t="s">
        <v>199</v>
      </c>
      <c r="P7" s="105" t="s">
        <v>1379</v>
      </c>
      <c r="Q7" s="70">
        <f>(2008-YEAR(H7))*12+6-MONTH(H7)</f>
        <v>-47</v>
      </c>
      <c r="R7" s="70">
        <f>ROUND((60-Q7)/60*100,0)</f>
        <v>178</v>
      </c>
    </row>
    <row r="8" customHeight="1" spans="1:18">
      <c r="A8" s="82">
        <v>2</v>
      </c>
      <c r="B8" s="270"/>
      <c r="C8" s="109" t="s">
        <v>1380</v>
      </c>
      <c r="D8" s="109" t="s">
        <v>1381</v>
      </c>
      <c r="E8" s="271"/>
      <c r="F8" s="272" t="s">
        <v>1377</v>
      </c>
      <c r="G8" s="273">
        <v>1</v>
      </c>
      <c r="H8" s="274" t="s">
        <v>1382</v>
      </c>
      <c r="I8" s="274" t="s">
        <v>1382</v>
      </c>
      <c r="J8" s="210">
        <v>3900</v>
      </c>
      <c r="K8" s="210">
        <v>156</v>
      </c>
      <c r="L8" s="86">
        <f>N8</f>
        <v>500</v>
      </c>
      <c r="M8" s="286" t="s">
        <v>198</v>
      </c>
      <c r="N8" s="86">
        <v>500</v>
      </c>
      <c r="O8" s="86" t="s">
        <v>199</v>
      </c>
      <c r="P8" s="105" t="s">
        <v>1379</v>
      </c>
      <c r="Q8" s="70">
        <f t="shared" ref="Q8:Q19" si="0">(2008-YEAR(H8))*12+6-MONTH(H8)</f>
        <v>-47</v>
      </c>
      <c r="R8" s="70">
        <f t="shared" ref="R8:R19" si="1">ROUND((60-Q8)/60*100,0)</f>
        <v>178</v>
      </c>
    </row>
    <row r="9" customHeight="1" spans="1:18">
      <c r="A9" s="82"/>
      <c r="B9" s="270"/>
      <c r="C9" s="86"/>
      <c r="D9" s="86"/>
      <c r="E9" s="271"/>
      <c r="F9" s="271"/>
      <c r="G9" s="275"/>
      <c r="H9" s="276"/>
      <c r="I9" s="276"/>
      <c r="J9" s="210"/>
      <c r="K9" s="210"/>
      <c r="L9" s="86"/>
      <c r="M9" s="287"/>
      <c r="N9" s="86"/>
      <c r="O9" s="86" t="s">
        <v>199</v>
      </c>
      <c r="P9" s="87"/>
      <c r="Q9" s="70">
        <f t="shared" si="0"/>
        <v>1301</v>
      </c>
      <c r="R9" s="70">
        <f t="shared" si="1"/>
        <v>-2068</v>
      </c>
    </row>
    <row r="10" customHeight="1" spans="1:18">
      <c r="A10" s="82"/>
      <c r="B10" s="270"/>
      <c r="C10" s="86"/>
      <c r="D10" s="86"/>
      <c r="E10" s="271"/>
      <c r="F10" s="271"/>
      <c r="G10" s="275"/>
      <c r="H10" s="276"/>
      <c r="I10" s="276"/>
      <c r="J10" s="210"/>
      <c r="K10" s="210"/>
      <c r="L10" s="86"/>
      <c r="M10" s="287"/>
      <c r="N10" s="86"/>
      <c r="O10" s="86" t="s">
        <v>199</v>
      </c>
      <c r="P10" s="87"/>
      <c r="Q10" s="70">
        <f t="shared" si="0"/>
        <v>1301</v>
      </c>
      <c r="R10" s="70">
        <f t="shared" si="1"/>
        <v>-2068</v>
      </c>
    </row>
    <row r="11" customHeight="1" spans="1:18">
      <c r="A11" s="82"/>
      <c r="B11" s="270"/>
      <c r="C11" s="86"/>
      <c r="D11" s="86"/>
      <c r="E11" s="271"/>
      <c r="F11" s="271"/>
      <c r="G11" s="275"/>
      <c r="H11" s="276"/>
      <c r="I11" s="276"/>
      <c r="J11" s="210"/>
      <c r="K11" s="210"/>
      <c r="L11" s="86"/>
      <c r="M11" s="287"/>
      <c r="N11" s="86"/>
      <c r="O11" s="86" t="s">
        <v>199</v>
      </c>
      <c r="P11" s="87"/>
      <c r="Q11" s="70">
        <f t="shared" si="0"/>
        <v>1301</v>
      </c>
      <c r="R11" s="70">
        <f t="shared" si="1"/>
        <v>-2068</v>
      </c>
    </row>
    <row r="12" customHeight="1" spans="1:18">
      <c r="A12" s="82"/>
      <c r="B12" s="270"/>
      <c r="C12" s="86"/>
      <c r="D12" s="86"/>
      <c r="E12" s="271"/>
      <c r="F12" s="271"/>
      <c r="G12" s="275"/>
      <c r="H12" s="276"/>
      <c r="I12" s="276"/>
      <c r="J12" s="210"/>
      <c r="K12" s="210"/>
      <c r="L12" s="86"/>
      <c r="M12" s="287"/>
      <c r="N12" s="86"/>
      <c r="O12" s="86" t="s">
        <v>199</v>
      </c>
      <c r="P12" s="87"/>
      <c r="Q12" s="70">
        <f t="shared" si="0"/>
        <v>1301</v>
      </c>
      <c r="R12" s="70">
        <f t="shared" si="1"/>
        <v>-2068</v>
      </c>
    </row>
    <row r="13" customHeight="1" spans="1:18">
      <c r="A13" s="82"/>
      <c r="B13" s="270"/>
      <c r="C13" s="86"/>
      <c r="D13" s="86"/>
      <c r="E13" s="271"/>
      <c r="F13" s="271"/>
      <c r="G13" s="275"/>
      <c r="H13" s="276"/>
      <c r="I13" s="276"/>
      <c r="J13" s="210"/>
      <c r="K13" s="210"/>
      <c r="L13" s="86"/>
      <c r="M13" s="287"/>
      <c r="N13" s="86"/>
      <c r="O13" s="86" t="s">
        <v>199</v>
      </c>
      <c r="P13" s="87"/>
      <c r="Q13" s="70">
        <f t="shared" si="0"/>
        <v>1301</v>
      </c>
      <c r="R13" s="70">
        <f t="shared" si="1"/>
        <v>-2068</v>
      </c>
    </row>
    <row r="14" customHeight="1" spans="1:18">
      <c r="A14" s="82"/>
      <c r="B14" s="270"/>
      <c r="C14" s="86"/>
      <c r="D14" s="86"/>
      <c r="E14" s="271"/>
      <c r="F14" s="271"/>
      <c r="G14" s="275"/>
      <c r="H14" s="276"/>
      <c r="I14" s="276"/>
      <c r="J14" s="210"/>
      <c r="K14" s="210"/>
      <c r="L14" s="86"/>
      <c r="M14" s="287"/>
      <c r="N14" s="86"/>
      <c r="O14" s="86" t="s">
        <v>199</v>
      </c>
      <c r="P14" s="87"/>
      <c r="Q14" s="70">
        <f t="shared" si="0"/>
        <v>1301</v>
      </c>
      <c r="R14" s="70">
        <f t="shared" si="1"/>
        <v>-2068</v>
      </c>
    </row>
    <row r="15" customHeight="1" spans="1:18">
      <c r="A15" s="82"/>
      <c r="B15" s="270"/>
      <c r="C15" s="86"/>
      <c r="D15" s="86"/>
      <c r="E15" s="271"/>
      <c r="F15" s="271"/>
      <c r="G15" s="275"/>
      <c r="H15" s="276"/>
      <c r="I15" s="276"/>
      <c r="J15" s="210"/>
      <c r="K15" s="210"/>
      <c r="L15" s="86"/>
      <c r="M15" s="287"/>
      <c r="N15" s="86"/>
      <c r="O15" s="86"/>
      <c r="P15" s="87"/>
      <c r="Q15" s="70">
        <f t="shared" si="0"/>
        <v>1301</v>
      </c>
      <c r="R15" s="70">
        <f t="shared" si="1"/>
        <v>-2068</v>
      </c>
    </row>
    <row r="16" customHeight="1" spans="1:18">
      <c r="A16" s="82"/>
      <c r="B16" s="270"/>
      <c r="C16" s="86"/>
      <c r="D16" s="86"/>
      <c r="E16" s="271"/>
      <c r="F16" s="271"/>
      <c r="G16" s="275"/>
      <c r="H16" s="276"/>
      <c r="I16" s="276"/>
      <c r="J16" s="210"/>
      <c r="K16" s="210"/>
      <c r="L16" s="86"/>
      <c r="M16" s="287"/>
      <c r="N16" s="86"/>
      <c r="O16" s="86" t="s">
        <v>199</v>
      </c>
      <c r="P16" s="87"/>
      <c r="Q16" s="70">
        <f t="shared" si="0"/>
        <v>1301</v>
      </c>
      <c r="R16" s="70">
        <f t="shared" si="1"/>
        <v>-2068</v>
      </c>
    </row>
    <row r="17" customHeight="1" spans="1:18">
      <c r="A17" s="82"/>
      <c r="B17" s="270"/>
      <c r="C17" s="86"/>
      <c r="D17" s="86"/>
      <c r="E17" s="271"/>
      <c r="F17" s="271"/>
      <c r="G17" s="275"/>
      <c r="H17" s="276"/>
      <c r="I17" s="276"/>
      <c r="J17" s="210"/>
      <c r="K17" s="210"/>
      <c r="L17" s="86"/>
      <c r="M17" s="287"/>
      <c r="N17" s="86"/>
      <c r="O17" s="86"/>
      <c r="P17" s="87"/>
      <c r="Q17" s="70">
        <f t="shared" si="0"/>
        <v>1301</v>
      </c>
      <c r="R17" s="70">
        <f t="shared" si="1"/>
        <v>-2068</v>
      </c>
    </row>
    <row r="18" customHeight="1" spans="1:18">
      <c r="A18" s="82"/>
      <c r="B18" s="270"/>
      <c r="C18" s="86"/>
      <c r="D18" s="86"/>
      <c r="E18" s="271"/>
      <c r="F18" s="271"/>
      <c r="G18" s="275"/>
      <c r="H18" s="276"/>
      <c r="I18" s="276"/>
      <c r="J18" s="210"/>
      <c r="K18" s="210"/>
      <c r="L18" s="86"/>
      <c r="M18" s="287"/>
      <c r="N18" s="86"/>
      <c r="O18" s="86"/>
      <c r="P18" s="87"/>
      <c r="Q18" s="70">
        <f t="shared" si="0"/>
        <v>1301</v>
      </c>
      <c r="R18" s="70">
        <f t="shared" si="1"/>
        <v>-2068</v>
      </c>
    </row>
    <row r="19" customHeight="1" spans="1:16">
      <c r="A19" s="82"/>
      <c r="B19" s="270"/>
      <c r="C19" s="86"/>
      <c r="D19" s="86"/>
      <c r="E19" s="271"/>
      <c r="F19" s="271"/>
      <c r="G19" s="275"/>
      <c r="H19" s="276"/>
      <c r="I19" s="276"/>
      <c r="J19" s="210"/>
      <c r="K19" s="210"/>
      <c r="L19" s="86"/>
      <c r="M19" s="287"/>
      <c r="N19" s="86"/>
      <c r="O19" s="86"/>
      <c r="P19" s="87"/>
    </row>
    <row r="20" customHeight="1" spans="1:18">
      <c r="A20" s="82"/>
      <c r="B20" s="270"/>
      <c r="C20" s="86"/>
      <c r="D20" s="86"/>
      <c r="E20" s="271"/>
      <c r="F20" s="271"/>
      <c r="G20" s="275"/>
      <c r="H20" s="276"/>
      <c r="I20" s="276"/>
      <c r="J20" s="210"/>
      <c r="K20" s="210"/>
      <c r="L20" s="86"/>
      <c r="M20" s="287"/>
      <c r="N20" s="86"/>
      <c r="O20" s="86"/>
      <c r="P20" s="87"/>
      <c r="Q20" s="70">
        <f>(2008-YEAR(H20))*12+6-MONTH(H20)</f>
        <v>1301</v>
      </c>
      <c r="R20" s="70">
        <f>ROUND((60-Q20)/60*100,0)</f>
        <v>-2068</v>
      </c>
    </row>
    <row r="21" customHeight="1" spans="1:16">
      <c r="A21" s="80" t="s">
        <v>189</v>
      </c>
      <c r="B21" s="95"/>
      <c r="C21" s="95"/>
      <c r="D21" s="248"/>
      <c r="E21" s="110"/>
      <c r="F21" s="110"/>
      <c r="G21" s="277"/>
      <c r="H21" s="269"/>
      <c r="I21" s="269"/>
      <c r="J21" s="288">
        <f>SUM(J7:J20)</f>
        <v>7449</v>
      </c>
      <c r="K21" s="288">
        <f>SUM(K7:K20)</f>
        <v>297.96</v>
      </c>
      <c r="L21" s="288">
        <f>SUM(L7:L20)</f>
        <v>1000</v>
      </c>
      <c r="M21" s="288"/>
      <c r="N21" s="288">
        <f>SUM(N7:N20)</f>
        <v>1000</v>
      </c>
      <c r="O21" s="96"/>
      <c r="P21" s="289"/>
    </row>
    <row r="22" customHeight="1" spans="1:16">
      <c r="A22" s="278" t="s">
        <v>1383</v>
      </c>
      <c r="B22" s="278"/>
      <c r="C22" s="278"/>
      <c r="D22" s="96"/>
      <c r="E22" s="279"/>
      <c r="F22" s="96"/>
      <c r="G22" s="96"/>
      <c r="H22" s="269"/>
      <c r="I22" s="269"/>
      <c r="J22" s="288"/>
      <c r="K22" s="290"/>
      <c r="L22" s="290"/>
      <c r="M22" s="290"/>
      <c r="N22" s="290"/>
      <c r="O22" s="97"/>
      <c r="P22" s="97"/>
    </row>
    <row r="23" customHeight="1" spans="1:16">
      <c r="A23" s="80" t="s">
        <v>898</v>
      </c>
      <c r="B23" s="80"/>
      <c r="C23" s="80"/>
      <c r="D23" s="95"/>
      <c r="E23" s="110"/>
      <c r="F23" s="110"/>
      <c r="G23" s="97"/>
      <c r="H23" s="269"/>
      <c r="I23" s="269"/>
      <c r="J23" s="288">
        <f>J21-J22</f>
        <v>7449</v>
      </c>
      <c r="K23" s="288">
        <f>K21-K22</f>
        <v>297.96</v>
      </c>
      <c r="L23" s="288">
        <f>L21-L22</f>
        <v>1000</v>
      </c>
      <c r="M23" s="288"/>
      <c r="N23" s="288">
        <f>N21-N22</f>
        <v>1000</v>
      </c>
      <c r="O23" s="96">
        <f>(N23-K23)/K23*100</f>
        <v>235.62</v>
      </c>
      <c r="P23" s="289"/>
    </row>
    <row r="24" customHeight="1" spans="1:16">
      <c r="A24" s="98" t="str">
        <f>基础信息!A4</f>
        <v>被评估单位填表人：俞蕊</v>
      </c>
      <c r="B24" s="98"/>
      <c r="C24" s="98"/>
      <c r="D24" s="98"/>
      <c r="E24" s="98"/>
      <c r="J24" s="291" t="str">
        <f>基础信息!A3</f>
        <v>评估人员：李美花、刘婧</v>
      </c>
      <c r="K24" s="99"/>
      <c r="L24" s="99"/>
      <c r="M24" s="99"/>
      <c r="N24" s="99"/>
      <c r="O24" s="99"/>
      <c r="P24" s="99"/>
    </row>
    <row r="25" customHeight="1" spans="1:5">
      <c r="A25" s="100" t="str">
        <f>基础信息!A5</f>
        <v>填表日期：2021年8月27日</v>
      </c>
      <c r="B25" s="101"/>
      <c r="C25" s="101"/>
      <c r="D25" s="101"/>
      <c r="E25" s="101"/>
    </row>
    <row r="27" customHeight="1" spans="5:5">
      <c r="E27" s="280"/>
    </row>
    <row r="28" customHeight="1" spans="5:5">
      <c r="E28" s="280"/>
    </row>
    <row r="29" customHeight="1" spans="5:5">
      <c r="E29" s="280"/>
    </row>
    <row r="30" customHeight="1" spans="5:5">
      <c r="E30" s="280"/>
    </row>
    <row r="31" customHeight="1" spans="5:5">
      <c r="E31" s="280"/>
    </row>
    <row r="32" customHeight="1" spans="5:5">
      <c r="E32" s="280"/>
    </row>
    <row r="33" customHeight="1" spans="5:5">
      <c r="E33" s="280"/>
    </row>
    <row r="34" customHeight="1" spans="5:5">
      <c r="E34" s="280"/>
    </row>
    <row r="35" customHeight="1" spans="5:5">
      <c r="E35" s="280"/>
    </row>
    <row r="36" customHeight="1" spans="5:5">
      <c r="E36" s="280"/>
    </row>
    <row r="37" customHeight="1" spans="5:5">
      <c r="E37" s="280"/>
    </row>
  </sheetData>
  <mergeCells count="20">
    <mergeCell ref="A1:P1"/>
    <mergeCell ref="A2:P2"/>
    <mergeCell ref="J5:K5"/>
    <mergeCell ref="L5:N5"/>
    <mergeCell ref="A21:C21"/>
    <mergeCell ref="A22:C22"/>
    <mergeCell ref="A23:C23"/>
    <mergeCell ref="A24:E24"/>
    <mergeCell ref="J24:P24"/>
    <mergeCell ref="A5:A6"/>
    <mergeCell ref="B5:B6"/>
    <mergeCell ref="C5:C6"/>
    <mergeCell ref="D5:D6"/>
    <mergeCell ref="E5:E6"/>
    <mergeCell ref="F5:F6"/>
    <mergeCell ref="G5:G6"/>
    <mergeCell ref="H5:H6"/>
    <mergeCell ref="I5:I6"/>
    <mergeCell ref="O5:O6"/>
    <mergeCell ref="P5:P6"/>
  </mergeCells>
  <printOptions horizontalCentered="1"/>
  <pageMargins left="0.35" right="0.35" top="0.87" bottom="0.87" header="1.06" footer="0.51"/>
  <pageSetup paperSize="9" scale="92" fitToHeight="0" orientation="landscape" verticalDpi="600"/>
  <headerFooter scaleWithDoc="0"/>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view="pageBreakPreview" zoomScale="80" zoomScaleNormal="100" workbookViewId="0">
      <selection activeCell="N22" sqref="N22"/>
    </sheetView>
  </sheetViews>
  <sheetFormatPr defaultColWidth="9" defaultRowHeight="15.75" customHeight="1"/>
  <cols>
    <col min="1" max="1" width="3.875" style="13" customWidth="1"/>
    <col min="2" max="2" width="6.875" style="13" customWidth="1"/>
    <col min="3" max="3" width="9" style="13"/>
    <col min="4" max="4" width="10.5" style="13" customWidth="1"/>
    <col min="5" max="7" width="5.375" style="13" customWidth="1"/>
    <col min="8" max="9" width="5.125" style="13" customWidth="1"/>
    <col min="10" max="10" width="8" style="13" customWidth="1"/>
    <col min="11" max="11" width="11.625" style="13" customWidth="1"/>
    <col min="12" max="12" width="10.75" style="13" customWidth="1"/>
    <col min="13" max="13" width="13" style="13" customWidth="1"/>
    <col min="14" max="14" width="8.75" style="13" customWidth="1"/>
    <col min="15" max="15" width="8.125" style="13" customWidth="1"/>
    <col min="16" max="16384" width="9" style="13"/>
  </cols>
  <sheetData>
    <row r="1" ht="30" customHeight="1" spans="1:16">
      <c r="A1" s="14" t="s">
        <v>1384</v>
      </c>
      <c r="B1" s="15"/>
      <c r="C1" s="15"/>
      <c r="D1" s="15"/>
      <c r="E1" s="15"/>
      <c r="F1" s="15"/>
      <c r="G1" s="15"/>
      <c r="H1" s="15"/>
      <c r="I1" s="15"/>
      <c r="J1" s="15"/>
      <c r="K1" s="15"/>
      <c r="L1" s="15"/>
      <c r="M1" s="15"/>
      <c r="N1" s="15"/>
      <c r="O1" s="15"/>
      <c r="P1" s="15"/>
    </row>
    <row r="2" customHeight="1" spans="1:16">
      <c r="A2" s="16" t="str">
        <f>基础信息!A1</f>
        <v>评估基准日：2021年6月30日</v>
      </c>
      <c r="B2" s="17"/>
      <c r="C2" s="17"/>
      <c r="D2" s="17"/>
      <c r="E2" s="17"/>
      <c r="F2" s="17"/>
      <c r="G2" s="17"/>
      <c r="H2" s="18"/>
      <c r="I2" s="18"/>
      <c r="J2" s="18"/>
      <c r="K2" s="18"/>
      <c r="L2" s="18"/>
      <c r="M2" s="18"/>
      <c r="N2" s="18"/>
      <c r="O2" s="18"/>
      <c r="P2" s="18"/>
    </row>
    <row r="3" customHeight="1" spans="1:16">
      <c r="A3" s="17"/>
      <c r="B3" s="17"/>
      <c r="C3" s="17"/>
      <c r="D3" s="17"/>
      <c r="E3" s="17"/>
      <c r="F3" s="17"/>
      <c r="G3" s="17"/>
      <c r="H3" s="243"/>
      <c r="I3" s="243"/>
      <c r="J3" s="196"/>
      <c r="K3" s="196"/>
      <c r="L3" s="18"/>
      <c r="M3" s="18"/>
      <c r="N3" s="18"/>
      <c r="O3" s="18"/>
      <c r="P3" s="17" t="s">
        <v>1385</v>
      </c>
    </row>
    <row r="4" customHeight="1" spans="1:16">
      <c r="A4" s="244" t="str">
        <f>基础信息!A2</f>
        <v>被评估单位：江苏省糖烟酒总公司</v>
      </c>
      <c r="B4" s="245"/>
      <c r="C4" s="245"/>
      <c r="D4" s="245"/>
      <c r="E4" s="245"/>
      <c r="H4" s="243"/>
      <c r="I4" s="243"/>
      <c r="J4" s="195"/>
      <c r="K4" s="195"/>
      <c r="P4" s="21" t="s">
        <v>119</v>
      </c>
    </row>
    <row r="5" customHeight="1" spans="1:16">
      <c r="A5" s="22" t="s">
        <v>120</v>
      </c>
      <c r="B5" s="197" t="s">
        <v>1373</v>
      </c>
      <c r="C5" s="197" t="s">
        <v>1360</v>
      </c>
      <c r="D5" s="197" t="s">
        <v>1161</v>
      </c>
      <c r="E5" s="197" t="s">
        <v>1361</v>
      </c>
      <c r="F5" s="197" t="s">
        <v>1143</v>
      </c>
      <c r="G5" s="197" t="s">
        <v>1144</v>
      </c>
      <c r="H5" s="246" t="s">
        <v>1362</v>
      </c>
      <c r="I5" s="246" t="s">
        <v>1363</v>
      </c>
      <c r="J5" s="254" t="s">
        <v>86</v>
      </c>
      <c r="K5" s="255"/>
      <c r="L5" s="22" t="s">
        <v>87</v>
      </c>
      <c r="M5" s="24"/>
      <c r="N5" s="24"/>
      <c r="O5" s="197" t="s">
        <v>218</v>
      </c>
      <c r="P5" s="197" t="s">
        <v>182</v>
      </c>
    </row>
    <row r="6" customHeight="1" spans="1:16">
      <c r="A6" s="24"/>
      <c r="B6" s="24"/>
      <c r="C6" s="24"/>
      <c r="D6" s="24"/>
      <c r="E6" s="24"/>
      <c r="F6" s="24"/>
      <c r="G6" s="24"/>
      <c r="H6" s="247"/>
      <c r="I6" s="247"/>
      <c r="J6" s="256" t="s">
        <v>1276</v>
      </c>
      <c r="K6" s="257" t="s">
        <v>1277</v>
      </c>
      <c r="L6" s="22" t="s">
        <v>1276</v>
      </c>
      <c r="M6" s="197" t="s">
        <v>1176</v>
      </c>
      <c r="N6" s="22" t="s">
        <v>1277</v>
      </c>
      <c r="O6" s="24"/>
      <c r="P6" s="24"/>
    </row>
    <row r="7" customHeight="1" spans="1:16">
      <c r="A7" s="24"/>
      <c r="B7" s="24"/>
      <c r="C7" s="107"/>
      <c r="D7" s="25"/>
      <c r="E7" s="26"/>
      <c r="F7" s="24"/>
      <c r="G7" s="24"/>
      <c r="H7" s="24"/>
      <c r="I7" s="24"/>
      <c r="J7" s="28"/>
      <c r="K7" s="28"/>
      <c r="L7" s="28"/>
      <c r="M7" s="28"/>
      <c r="N7" s="28"/>
      <c r="O7" s="28" t="s">
        <v>199</v>
      </c>
      <c r="P7" s="29"/>
    </row>
    <row r="8" customHeight="1" spans="1:16">
      <c r="A8" s="24"/>
      <c r="B8" s="24"/>
      <c r="C8" s="107"/>
      <c r="D8" s="25"/>
      <c r="E8" s="26"/>
      <c r="F8" s="24"/>
      <c r="G8" s="24"/>
      <c r="H8" s="24"/>
      <c r="I8" s="24"/>
      <c r="J8" s="28"/>
      <c r="K8" s="28"/>
      <c r="L8" s="28"/>
      <c r="M8" s="28"/>
      <c r="N8" s="28"/>
      <c r="O8" s="28" t="s">
        <v>199</v>
      </c>
      <c r="P8" s="29"/>
    </row>
    <row r="9" customHeight="1" spans="1:16">
      <c r="A9" s="24"/>
      <c r="B9" s="24"/>
      <c r="C9" s="107"/>
      <c r="D9" s="25"/>
      <c r="E9" s="26"/>
      <c r="F9" s="24"/>
      <c r="G9" s="24"/>
      <c r="H9" s="24"/>
      <c r="I9" s="24"/>
      <c r="J9" s="28"/>
      <c r="K9" s="28"/>
      <c r="L9" s="28"/>
      <c r="M9" s="28"/>
      <c r="N9" s="28"/>
      <c r="O9" s="28" t="s">
        <v>199</v>
      </c>
      <c r="P9" s="29"/>
    </row>
    <row r="10" customHeight="1" spans="1:16">
      <c r="A10" s="24"/>
      <c r="B10" s="24"/>
      <c r="C10" s="107"/>
      <c r="D10" s="25"/>
      <c r="E10" s="26"/>
      <c r="F10" s="24"/>
      <c r="G10" s="24"/>
      <c r="H10" s="24"/>
      <c r="I10" s="24"/>
      <c r="J10" s="28"/>
      <c r="K10" s="28"/>
      <c r="L10" s="28"/>
      <c r="M10" s="28"/>
      <c r="N10" s="28"/>
      <c r="O10" s="28" t="s">
        <v>199</v>
      </c>
      <c r="P10" s="29"/>
    </row>
    <row r="11" customHeight="1" spans="1:16">
      <c r="A11" s="24"/>
      <c r="B11" s="24"/>
      <c r="C11" s="107"/>
      <c r="D11" s="25"/>
      <c r="E11" s="26"/>
      <c r="F11" s="24"/>
      <c r="G11" s="24"/>
      <c r="H11" s="24"/>
      <c r="I11" s="24"/>
      <c r="J11" s="28"/>
      <c r="K11" s="28"/>
      <c r="L11" s="28"/>
      <c r="M11" s="28"/>
      <c r="N11" s="28"/>
      <c r="O11" s="28" t="s">
        <v>199</v>
      </c>
      <c r="P11" s="29"/>
    </row>
    <row r="12" customHeight="1" spans="1:16">
      <c r="A12" s="24"/>
      <c r="B12" s="24"/>
      <c r="C12" s="107"/>
      <c r="D12" s="25"/>
      <c r="E12" s="26"/>
      <c r="F12" s="24"/>
      <c r="G12" s="24"/>
      <c r="H12" s="24"/>
      <c r="I12" s="24"/>
      <c r="J12" s="28"/>
      <c r="K12" s="28"/>
      <c r="L12" s="28"/>
      <c r="M12" s="28"/>
      <c r="N12" s="28"/>
      <c r="O12" s="28"/>
      <c r="P12" s="29"/>
    </row>
    <row r="13" customHeight="1" spans="1:16">
      <c r="A13" s="24"/>
      <c r="B13" s="24"/>
      <c r="C13" s="107"/>
      <c r="D13" s="25"/>
      <c r="E13" s="26"/>
      <c r="F13" s="24"/>
      <c r="G13" s="24"/>
      <c r="H13" s="24"/>
      <c r="I13" s="24"/>
      <c r="J13" s="28"/>
      <c r="K13" s="28"/>
      <c r="L13" s="28"/>
      <c r="M13" s="28"/>
      <c r="N13" s="28"/>
      <c r="O13" s="28" t="s">
        <v>199</v>
      </c>
      <c r="P13" s="29"/>
    </row>
    <row r="14" customHeight="1" spans="1:16">
      <c r="A14" s="24"/>
      <c r="B14" s="24"/>
      <c r="C14" s="107"/>
      <c r="D14" s="25"/>
      <c r="E14" s="26"/>
      <c r="F14" s="24"/>
      <c r="G14" s="24"/>
      <c r="H14" s="24"/>
      <c r="I14" s="24"/>
      <c r="J14" s="28"/>
      <c r="K14" s="28"/>
      <c r="L14" s="28"/>
      <c r="M14" s="28"/>
      <c r="N14" s="28"/>
      <c r="O14" s="28" t="s">
        <v>199</v>
      </c>
      <c r="P14" s="29"/>
    </row>
    <row r="15" customHeight="1" spans="1:16">
      <c r="A15" s="24"/>
      <c r="B15" s="24"/>
      <c r="C15" s="107"/>
      <c r="D15" s="25"/>
      <c r="E15" s="26"/>
      <c r="F15" s="24"/>
      <c r="G15" s="24"/>
      <c r="H15" s="24"/>
      <c r="I15" s="24"/>
      <c r="J15" s="28"/>
      <c r="K15" s="28"/>
      <c r="L15" s="28"/>
      <c r="M15" s="28"/>
      <c r="N15" s="28"/>
      <c r="O15" s="28" t="s">
        <v>199</v>
      </c>
      <c r="P15" s="29"/>
    </row>
    <row r="16" customHeight="1" spans="1:16">
      <c r="A16" s="24"/>
      <c r="B16" s="24"/>
      <c r="C16" s="107"/>
      <c r="D16" s="25"/>
      <c r="E16" s="26"/>
      <c r="F16" s="24"/>
      <c r="G16" s="24"/>
      <c r="H16" s="24"/>
      <c r="I16" s="24"/>
      <c r="J16" s="28"/>
      <c r="K16" s="28"/>
      <c r="L16" s="28"/>
      <c r="M16" s="28"/>
      <c r="N16" s="28"/>
      <c r="O16" s="28" t="s">
        <v>199</v>
      </c>
      <c r="P16" s="29"/>
    </row>
    <row r="17" customHeight="1" spans="1:16">
      <c r="A17" s="24"/>
      <c r="B17" s="24"/>
      <c r="C17" s="107"/>
      <c r="D17" s="25"/>
      <c r="E17" s="26"/>
      <c r="F17" s="24"/>
      <c r="G17" s="24"/>
      <c r="H17" s="24"/>
      <c r="I17" s="24"/>
      <c r="J17" s="28"/>
      <c r="K17" s="28"/>
      <c r="L17" s="28"/>
      <c r="M17" s="28"/>
      <c r="N17" s="28"/>
      <c r="O17" s="28" t="s">
        <v>199</v>
      </c>
      <c r="P17" s="29"/>
    </row>
    <row r="18" customHeight="1" spans="1:16">
      <c r="A18" s="24"/>
      <c r="B18" s="24"/>
      <c r="C18" s="107"/>
      <c r="D18" s="25"/>
      <c r="E18" s="26"/>
      <c r="F18" s="24"/>
      <c r="G18" s="24"/>
      <c r="H18" s="24"/>
      <c r="I18" s="24"/>
      <c r="J18" s="28"/>
      <c r="K18" s="28"/>
      <c r="L18" s="28"/>
      <c r="M18" s="28"/>
      <c r="N18" s="28"/>
      <c r="O18" s="28" t="s">
        <v>199</v>
      </c>
      <c r="P18" s="29"/>
    </row>
    <row r="19" customHeight="1" spans="1:16">
      <c r="A19" s="24"/>
      <c r="B19" s="24"/>
      <c r="C19" s="107"/>
      <c r="D19" s="25"/>
      <c r="E19" s="26"/>
      <c r="F19" s="24"/>
      <c r="G19" s="24"/>
      <c r="H19" s="24"/>
      <c r="I19" s="24"/>
      <c r="J19" s="28"/>
      <c r="K19" s="28"/>
      <c r="L19" s="28"/>
      <c r="M19" s="28"/>
      <c r="N19" s="28"/>
      <c r="O19" s="28" t="s">
        <v>199</v>
      </c>
      <c r="P19" s="29"/>
    </row>
    <row r="20" s="55" customFormat="1" customHeight="1" spans="1:16">
      <c r="A20" s="116" t="s">
        <v>189</v>
      </c>
      <c r="B20" s="180"/>
      <c r="C20" s="180"/>
      <c r="D20" s="248"/>
      <c r="E20" s="123"/>
      <c r="F20" s="123"/>
      <c r="G20" s="249"/>
      <c r="H20" s="250"/>
      <c r="I20" s="250"/>
      <c r="J20" s="124">
        <f>SUM(J1:J19)</f>
        <v>0</v>
      </c>
      <c r="K20" s="124">
        <f>SUM(K1:K19)</f>
        <v>0</v>
      </c>
      <c r="L20" s="124">
        <f>SUM(L1:L19)</f>
        <v>0</v>
      </c>
      <c r="M20" s="124"/>
      <c r="N20" s="124">
        <f>SUM(N1:N19)</f>
        <v>0</v>
      </c>
      <c r="O20" s="124"/>
      <c r="P20" s="258"/>
    </row>
    <row r="21" s="55" customFormat="1" customHeight="1" spans="1:16">
      <c r="A21" s="251" t="s">
        <v>1386</v>
      </c>
      <c r="B21" s="251"/>
      <c r="C21" s="251"/>
      <c r="D21" s="124"/>
      <c r="E21" s="252"/>
      <c r="F21" s="124"/>
      <c r="G21" s="124"/>
      <c r="H21" s="250"/>
      <c r="I21" s="250"/>
      <c r="J21" s="259"/>
      <c r="K21" s="260"/>
      <c r="L21" s="260"/>
      <c r="M21" s="260"/>
      <c r="N21" s="260"/>
      <c r="O21" s="54"/>
      <c r="P21" s="54"/>
    </row>
    <row r="22" s="55" customFormat="1" customHeight="1" spans="1:16">
      <c r="A22" s="116" t="s">
        <v>898</v>
      </c>
      <c r="B22" s="116"/>
      <c r="C22" s="116"/>
      <c r="D22" s="95"/>
      <c r="E22" s="123"/>
      <c r="F22" s="123"/>
      <c r="G22" s="54"/>
      <c r="H22" s="250"/>
      <c r="I22" s="250"/>
      <c r="J22" s="259">
        <f>J20-J21</f>
        <v>0</v>
      </c>
      <c r="K22" s="259">
        <f>K20-K21</f>
        <v>0</v>
      </c>
      <c r="L22" s="259">
        <f>L20-L21</f>
        <v>0</v>
      </c>
      <c r="M22" s="259"/>
      <c r="N22" s="259">
        <f>N20-N21</f>
        <v>0</v>
      </c>
      <c r="O22" s="124" t="e">
        <f>(N22-K22)/K22*100</f>
        <v>#DIV/0!</v>
      </c>
      <c r="P22" s="258"/>
    </row>
    <row r="23" s="46" customFormat="1" customHeight="1" spans="1:16">
      <c r="A23" s="32" t="str">
        <f>基础信息!A4</f>
        <v>被评估单位填表人：俞蕊</v>
      </c>
      <c r="B23" s="32"/>
      <c r="C23" s="32"/>
      <c r="D23" s="32"/>
      <c r="E23" s="32"/>
      <c r="F23" s="253"/>
      <c r="G23" s="253"/>
      <c r="H23" s="253"/>
      <c r="I23" s="253"/>
      <c r="J23" s="261"/>
      <c r="K23" s="57" t="str">
        <f>基础信息!A3</f>
        <v>评估人员：李美花、刘婧</v>
      </c>
      <c r="L23" s="57"/>
      <c r="M23" s="57"/>
      <c r="N23" s="57"/>
      <c r="O23" s="57"/>
      <c r="P23" s="57"/>
    </row>
    <row r="24" s="46" customFormat="1" customHeight="1" spans="1:5">
      <c r="A24" s="52" t="str">
        <f>基础信息!A5</f>
        <v>填表日期：2021年8月27日</v>
      </c>
      <c r="B24" s="53"/>
      <c r="C24" s="53"/>
      <c r="D24" s="53"/>
      <c r="E24" s="53"/>
    </row>
  </sheetData>
  <mergeCells count="20">
    <mergeCell ref="A1:P1"/>
    <mergeCell ref="A2:P2"/>
    <mergeCell ref="J5:K5"/>
    <mergeCell ref="L5:N5"/>
    <mergeCell ref="A20:C20"/>
    <mergeCell ref="A21:C21"/>
    <mergeCell ref="A22:C22"/>
    <mergeCell ref="A23:E23"/>
    <mergeCell ref="K23:P23"/>
    <mergeCell ref="A5:A6"/>
    <mergeCell ref="B5:B6"/>
    <mergeCell ref="C5:C6"/>
    <mergeCell ref="D5:D6"/>
    <mergeCell ref="E5:E6"/>
    <mergeCell ref="F5:F6"/>
    <mergeCell ref="G5:G6"/>
    <mergeCell ref="H5:H6"/>
    <mergeCell ref="I5:I6"/>
    <mergeCell ref="O5:O6"/>
    <mergeCell ref="P5:P6"/>
  </mergeCells>
  <printOptions horizontalCentered="1"/>
  <pageMargins left="0.984251968503937" right="0.984251968503937" top="0.866141732283464" bottom="0.866141732283464" header="1.06299212598425" footer="0.511811023622047"/>
  <pageSetup paperSize="9" scale="92" fitToHeight="0" orientation="landscape" verticalDpi="600"/>
  <headerFooter scaleWithDoc="0"/>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view="pageBreakPreview" zoomScaleNormal="100" workbookViewId="0">
      <selection activeCell="D6" sqref="D6"/>
    </sheetView>
  </sheetViews>
  <sheetFormatPr defaultColWidth="9" defaultRowHeight="15.75" customHeight="1" outlineLevelCol="7"/>
  <cols>
    <col min="1" max="1" width="5.5" style="13" customWidth="1"/>
    <col min="2" max="2" width="17.875" style="13" customWidth="1"/>
    <col min="3" max="3" width="12" style="13" customWidth="1"/>
    <col min="4" max="4" width="14.125" style="13" customWidth="1"/>
    <col min="5" max="5" width="14.5" style="13" customWidth="1"/>
    <col min="6" max="6" width="12.125" style="13" customWidth="1"/>
    <col min="7" max="7" width="13.125" style="13" customWidth="1"/>
    <col min="8" max="8" width="22.75" style="13" customWidth="1"/>
    <col min="9" max="16384" width="9" style="13"/>
  </cols>
  <sheetData>
    <row r="1" s="11" customFormat="1" ht="30" customHeight="1" spans="1:8">
      <c r="A1" s="14" t="s">
        <v>1387</v>
      </c>
      <c r="B1" s="15"/>
      <c r="C1" s="15"/>
      <c r="D1" s="15"/>
      <c r="E1" s="15"/>
      <c r="F1" s="15"/>
      <c r="G1" s="15"/>
      <c r="H1" s="15"/>
    </row>
    <row r="2" s="13" customFormat="1" ht="14.1" customHeight="1" spans="1:8">
      <c r="A2" s="16" t="str">
        <f>基础信息!A1</f>
        <v>评估基准日：2021年6月30日</v>
      </c>
      <c r="B2" s="17"/>
      <c r="C2" s="17"/>
      <c r="D2" s="17"/>
      <c r="E2" s="17"/>
      <c r="F2" s="17"/>
      <c r="G2" s="17"/>
      <c r="H2" s="17"/>
    </row>
    <row r="3" s="13" customFormat="1" ht="14.1" customHeight="1" spans="1:8">
      <c r="A3" s="17"/>
      <c r="B3" s="17"/>
      <c r="C3" s="17"/>
      <c r="D3" s="17"/>
      <c r="E3" s="17"/>
      <c r="F3" s="17"/>
      <c r="G3" s="17"/>
      <c r="H3" s="194" t="s">
        <v>1388</v>
      </c>
    </row>
    <row r="4" s="13" customFormat="1" customHeight="1" spans="1:8">
      <c r="A4" s="50" t="str">
        <f>基础信息!A2</f>
        <v>被评估单位：江苏省糖烟酒总公司</v>
      </c>
      <c r="B4" s="50"/>
      <c r="C4" s="50"/>
      <c r="H4" s="21" t="s">
        <v>119</v>
      </c>
    </row>
    <row r="5" s="12" customFormat="1" customHeight="1" spans="1:8">
      <c r="A5" s="22" t="s">
        <v>120</v>
      </c>
      <c r="B5" s="22" t="s">
        <v>1389</v>
      </c>
      <c r="C5" s="22" t="s">
        <v>261</v>
      </c>
      <c r="D5" s="23" t="s">
        <v>86</v>
      </c>
      <c r="E5" s="22" t="s">
        <v>87</v>
      </c>
      <c r="F5" s="22" t="s">
        <v>88</v>
      </c>
      <c r="G5" s="22" t="s">
        <v>221</v>
      </c>
      <c r="H5" s="22" t="s">
        <v>182</v>
      </c>
    </row>
    <row r="6" s="13" customFormat="1" customHeight="1" spans="1:8">
      <c r="A6" s="24"/>
      <c r="B6" s="25"/>
      <c r="C6" s="26"/>
      <c r="D6" s="28"/>
      <c r="E6" s="28"/>
      <c r="F6" s="28"/>
      <c r="G6" s="28"/>
      <c r="H6" s="29"/>
    </row>
    <row r="7" s="13" customFormat="1" customHeight="1" spans="1:8">
      <c r="A7" s="24"/>
      <c r="B7" s="25"/>
      <c r="C7" s="26"/>
      <c r="D7" s="28"/>
      <c r="E7" s="28"/>
      <c r="F7" s="28"/>
      <c r="G7" s="28"/>
      <c r="H7" s="29"/>
    </row>
    <row r="8" s="13" customFormat="1" customHeight="1" spans="1:8">
      <c r="A8" s="24"/>
      <c r="B8" s="25"/>
      <c r="C8" s="26"/>
      <c r="D8" s="28"/>
      <c r="E8" s="28"/>
      <c r="F8" s="28"/>
      <c r="G8" s="28"/>
      <c r="H8" s="29"/>
    </row>
    <row r="9" s="13" customFormat="1" customHeight="1" spans="1:8">
      <c r="A9" s="24"/>
      <c r="B9" s="25"/>
      <c r="C9" s="26"/>
      <c r="D9" s="28"/>
      <c r="E9" s="28"/>
      <c r="F9" s="28"/>
      <c r="G9" s="28"/>
      <c r="H9" s="29"/>
    </row>
    <row r="10" s="13" customFormat="1" customHeight="1" spans="1:8">
      <c r="A10" s="24"/>
      <c r="B10" s="25"/>
      <c r="C10" s="26"/>
      <c r="D10" s="28"/>
      <c r="E10" s="28"/>
      <c r="F10" s="28"/>
      <c r="G10" s="28"/>
      <c r="H10" s="29"/>
    </row>
    <row r="11" s="13" customFormat="1" customHeight="1" spans="1:8">
      <c r="A11" s="24"/>
      <c r="B11" s="25"/>
      <c r="C11" s="26"/>
      <c r="D11" s="28"/>
      <c r="E11" s="28"/>
      <c r="F11" s="28"/>
      <c r="G11" s="28"/>
      <c r="H11" s="29"/>
    </row>
    <row r="12" s="13" customFormat="1" customHeight="1" spans="1:8">
      <c r="A12" s="24"/>
      <c r="B12" s="25"/>
      <c r="C12" s="26"/>
      <c r="D12" s="28"/>
      <c r="E12" s="28"/>
      <c r="F12" s="28"/>
      <c r="G12" s="28"/>
      <c r="H12" s="29"/>
    </row>
    <row r="13" s="13" customFormat="1" customHeight="1" spans="1:8">
      <c r="A13" s="24"/>
      <c r="B13" s="25"/>
      <c r="C13" s="26"/>
      <c r="D13" s="28"/>
      <c r="E13" s="28"/>
      <c r="F13" s="28"/>
      <c r="G13" s="28"/>
      <c r="H13" s="29"/>
    </row>
    <row r="14" s="13" customFormat="1" customHeight="1" spans="1:8">
      <c r="A14" s="24"/>
      <c r="B14" s="25"/>
      <c r="C14" s="26"/>
      <c r="D14" s="28"/>
      <c r="E14" s="28"/>
      <c r="F14" s="28"/>
      <c r="G14" s="28"/>
      <c r="H14" s="29"/>
    </row>
    <row r="15" s="13" customFormat="1" customHeight="1" spans="1:8">
      <c r="A15" s="24"/>
      <c r="B15" s="25"/>
      <c r="C15" s="26"/>
      <c r="D15" s="28"/>
      <c r="E15" s="28"/>
      <c r="F15" s="28"/>
      <c r="G15" s="28"/>
      <c r="H15" s="29"/>
    </row>
    <row r="16" s="13" customFormat="1" customHeight="1" spans="1:8">
      <c r="A16" s="24"/>
      <c r="B16" s="25"/>
      <c r="C16" s="26"/>
      <c r="D16" s="28"/>
      <c r="E16" s="28"/>
      <c r="F16" s="28"/>
      <c r="G16" s="28"/>
      <c r="H16" s="29"/>
    </row>
    <row r="17" s="13" customFormat="1" customHeight="1" spans="1:8">
      <c r="A17" s="24"/>
      <c r="B17" s="25"/>
      <c r="C17" s="26"/>
      <c r="D17" s="28"/>
      <c r="E17" s="28"/>
      <c r="F17" s="28"/>
      <c r="G17" s="28"/>
      <c r="H17" s="29"/>
    </row>
    <row r="18" s="13" customFormat="1" customHeight="1" spans="1:8">
      <c r="A18" s="24"/>
      <c r="B18" s="25"/>
      <c r="C18" s="26"/>
      <c r="D18" s="28"/>
      <c r="E18" s="28"/>
      <c r="F18" s="28"/>
      <c r="G18" s="28"/>
      <c r="H18" s="29"/>
    </row>
    <row r="19" s="13" customFormat="1" customHeight="1" spans="1:8">
      <c r="A19" s="24"/>
      <c r="B19" s="25"/>
      <c r="C19" s="26"/>
      <c r="D19" s="28"/>
      <c r="E19" s="28"/>
      <c r="F19" s="28"/>
      <c r="G19" s="28"/>
      <c r="H19" s="29"/>
    </row>
    <row r="20" s="13" customFormat="1" customHeight="1" spans="1:8">
      <c r="A20" s="24"/>
      <c r="B20" s="25"/>
      <c r="C20" s="26"/>
      <c r="D20" s="28"/>
      <c r="E20" s="28"/>
      <c r="F20" s="28"/>
      <c r="G20" s="28"/>
      <c r="H20" s="29"/>
    </row>
    <row r="21" s="13" customFormat="1" customHeight="1" spans="1:8">
      <c r="A21" s="24"/>
      <c r="B21" s="25"/>
      <c r="C21" s="26"/>
      <c r="D21" s="28"/>
      <c r="E21" s="28"/>
      <c r="F21" s="28"/>
      <c r="G21" s="28"/>
      <c r="H21" s="29"/>
    </row>
    <row r="22" s="13" customFormat="1" customHeight="1" spans="1:8">
      <c r="A22" s="24"/>
      <c r="B22" s="25"/>
      <c r="C22" s="26"/>
      <c r="D22" s="28"/>
      <c r="E22" s="28"/>
      <c r="F22" s="28"/>
      <c r="G22" s="28"/>
      <c r="H22" s="29"/>
    </row>
    <row r="23" s="13" customFormat="1" customHeight="1" spans="1:8">
      <c r="A23" s="24"/>
      <c r="B23" s="25"/>
      <c r="C23" s="26"/>
      <c r="D23" s="28"/>
      <c r="E23" s="28"/>
      <c r="F23" s="28"/>
      <c r="G23" s="28"/>
      <c r="H23" s="29"/>
    </row>
    <row r="24" s="13" customFormat="1" customHeight="1" spans="1:8">
      <c r="A24" s="24"/>
      <c r="B24" s="25"/>
      <c r="C24" s="26"/>
      <c r="D24" s="28"/>
      <c r="E24" s="28"/>
      <c r="F24" s="28"/>
      <c r="G24" s="28"/>
      <c r="H24" s="29"/>
    </row>
    <row r="25" s="13" customFormat="1" customHeight="1" spans="1:8">
      <c r="A25" s="24"/>
      <c r="B25" s="25"/>
      <c r="C25" s="26"/>
      <c r="D25" s="28"/>
      <c r="E25" s="28"/>
      <c r="F25" s="28"/>
      <c r="G25" s="28"/>
      <c r="H25" s="29"/>
    </row>
    <row r="26" s="13" customFormat="1" customHeight="1" spans="1:8">
      <c r="A26" s="24"/>
      <c r="B26" s="25"/>
      <c r="C26" s="26"/>
      <c r="D26" s="28"/>
      <c r="E26" s="28"/>
      <c r="F26" s="28"/>
      <c r="G26" s="28"/>
      <c r="H26" s="29"/>
    </row>
    <row r="27" s="13" customFormat="1" customHeight="1" spans="1:8">
      <c r="A27" s="30" t="s">
        <v>1296</v>
      </c>
      <c r="B27" s="56"/>
      <c r="C27" s="26"/>
      <c r="D27" s="28">
        <f>SUM(D6:D26)</f>
        <v>0</v>
      </c>
      <c r="E27" s="28">
        <f>SUM(E6:E26)</f>
        <v>0</v>
      </c>
      <c r="F27" s="28"/>
      <c r="G27" s="28"/>
      <c r="H27" s="29"/>
    </row>
    <row r="28" s="13" customFormat="1" customHeight="1" spans="1:8">
      <c r="A28" s="32" t="str">
        <f>基础信息!A4</f>
        <v>被评估单位填表人：俞蕊</v>
      </c>
      <c r="B28" s="32"/>
      <c r="C28" s="32"/>
      <c r="D28" s="32"/>
      <c r="E28" s="216" t="str">
        <f>基础信息!A3</f>
        <v>评估人员：李美花、刘婧</v>
      </c>
      <c r="F28" s="57"/>
      <c r="G28" s="57"/>
      <c r="H28" s="57"/>
    </row>
    <row r="29" s="13" customFormat="1" customHeight="1" spans="1:4">
      <c r="A29" s="35" t="str">
        <f>基础信息!A5</f>
        <v>填表日期：2021年8月27日</v>
      </c>
      <c r="B29" s="36"/>
      <c r="C29" s="36"/>
      <c r="D29" s="36"/>
    </row>
  </sheetData>
  <mergeCells count="6">
    <mergeCell ref="A1:H1"/>
    <mergeCell ref="A2:H2"/>
    <mergeCell ref="A4:C4"/>
    <mergeCell ref="A27:B27"/>
    <mergeCell ref="A28:D28"/>
    <mergeCell ref="E28:H28"/>
  </mergeCells>
  <printOptions horizontalCentered="1"/>
  <pageMargins left="0.751388888888889" right="0.751388888888889" top="1" bottom="1" header="0.5" footer="0.5"/>
  <pageSetup paperSize="9" orientation="landscape" horizontalDpi="600"/>
  <headerFooter/>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pageSetUpPr fitToPage="1"/>
  </sheetPr>
  <dimension ref="A1:F24"/>
  <sheetViews>
    <sheetView view="pageBreakPreview" zoomScale="90" zoomScaleNormal="100" workbookViewId="0">
      <selection activeCell="I10" sqref="I10"/>
    </sheetView>
  </sheetViews>
  <sheetFormatPr defaultColWidth="9" defaultRowHeight="15.75" customHeight="1" outlineLevelCol="5"/>
  <cols>
    <col min="1" max="1" width="5.75" style="13" customWidth="1"/>
    <col min="2" max="2" width="28" style="13" customWidth="1"/>
    <col min="3" max="4" width="19.125" style="13" customWidth="1"/>
    <col min="5" max="5" width="20.25" style="13" customWidth="1"/>
    <col min="6" max="6" width="13.125" style="13" customWidth="1"/>
    <col min="7" max="16384" width="9" style="13"/>
  </cols>
  <sheetData>
    <row r="1" s="11" customFormat="1" ht="30" customHeight="1" spans="1:6">
      <c r="A1" s="14" t="s">
        <v>1390</v>
      </c>
      <c r="B1" s="15"/>
      <c r="C1" s="15"/>
      <c r="D1" s="15"/>
      <c r="E1" s="15"/>
      <c r="F1" s="15"/>
    </row>
    <row r="2" ht="14.1" customHeight="1" spans="1:6">
      <c r="A2" s="16" t="str">
        <f>基础信息!A1</f>
        <v>评估基准日：2021年6月30日</v>
      </c>
      <c r="B2" s="17"/>
      <c r="C2" s="17"/>
      <c r="D2" s="18"/>
      <c r="E2" s="18"/>
      <c r="F2" s="18"/>
    </row>
    <row r="3" ht="14.1" customHeight="1" spans="1:6">
      <c r="A3" s="17"/>
      <c r="B3" s="17"/>
      <c r="C3" s="17"/>
      <c r="D3" s="18"/>
      <c r="E3" s="18"/>
      <c r="F3" s="19" t="s">
        <v>1391</v>
      </c>
    </row>
    <row r="4" customHeight="1" spans="1:6">
      <c r="A4" s="50" t="str">
        <f>基础信息!A2</f>
        <v>被评估单位：江苏省糖烟酒总公司</v>
      </c>
      <c r="B4" s="50"/>
      <c r="C4" s="50"/>
      <c r="F4" s="21" t="s">
        <v>119</v>
      </c>
    </row>
    <row r="5" s="12" customFormat="1" customHeight="1" spans="1:6">
      <c r="A5" s="62" t="s">
        <v>163</v>
      </c>
      <c r="B5" s="62" t="s">
        <v>121</v>
      </c>
      <c r="C5" s="62" t="s">
        <v>86</v>
      </c>
      <c r="D5" s="62" t="s">
        <v>87</v>
      </c>
      <c r="E5" s="240" t="s">
        <v>88</v>
      </c>
      <c r="F5" s="62" t="s">
        <v>1122</v>
      </c>
    </row>
    <row r="6" customHeight="1" spans="1:6">
      <c r="A6" s="62" t="s">
        <v>1392</v>
      </c>
      <c r="B6" s="241" t="s">
        <v>1393</v>
      </c>
      <c r="C6" s="28">
        <f>'4-7-1在建（土建）'!I22</f>
        <v>0</v>
      </c>
      <c r="D6" s="28">
        <f>'4-7-1在建（土建）'!J22</f>
        <v>0</v>
      </c>
      <c r="E6" s="28">
        <f>D6-C6</f>
        <v>0</v>
      </c>
      <c r="F6" s="28">
        <f>IF(C6=0,0,E6/C6*100)</f>
        <v>0</v>
      </c>
    </row>
    <row r="7" customHeight="1" spans="1:6">
      <c r="A7" s="62" t="s">
        <v>1394</v>
      </c>
      <c r="B7" s="241" t="s">
        <v>1395</v>
      </c>
      <c r="C7" s="28">
        <f>'4-7-2在建（设备）'!K27</f>
        <v>0</v>
      </c>
      <c r="D7" s="28">
        <f>'4-7-2在建（设备）'!O27</f>
        <v>0</v>
      </c>
      <c r="E7" s="28">
        <f>D7-C7</f>
        <v>0</v>
      </c>
      <c r="F7" s="28">
        <f>IF(C7=0,0,E7/C7*100)</f>
        <v>0</v>
      </c>
    </row>
    <row r="8" customHeight="1" spans="1:6">
      <c r="A8" s="62" t="s">
        <v>1396</v>
      </c>
      <c r="B8" s="242" t="s">
        <v>1397</v>
      </c>
      <c r="C8" s="28"/>
      <c r="D8" s="28"/>
      <c r="E8" s="28"/>
      <c r="F8" s="28"/>
    </row>
    <row r="9" customHeight="1" spans="1:6">
      <c r="A9" s="62"/>
      <c r="B9" s="242"/>
      <c r="C9" s="28"/>
      <c r="D9" s="28"/>
      <c r="E9" s="28"/>
      <c r="F9" s="28"/>
    </row>
    <row r="10" customHeight="1" spans="1:6">
      <c r="A10" s="62"/>
      <c r="B10" s="242"/>
      <c r="C10" s="28"/>
      <c r="D10" s="28"/>
      <c r="E10" s="28"/>
      <c r="F10" s="28"/>
    </row>
    <row r="11" customHeight="1" spans="1:6">
      <c r="A11" s="62"/>
      <c r="B11" s="242"/>
      <c r="C11" s="28"/>
      <c r="D11" s="28"/>
      <c r="E11" s="28"/>
      <c r="F11" s="28"/>
    </row>
    <row r="12" customHeight="1" spans="1:6">
      <c r="A12" s="62"/>
      <c r="B12" s="242"/>
      <c r="C12" s="28"/>
      <c r="D12" s="28"/>
      <c r="E12" s="28"/>
      <c r="F12" s="28"/>
    </row>
    <row r="13" customHeight="1" spans="1:6">
      <c r="A13" s="62"/>
      <c r="B13" s="242"/>
      <c r="C13" s="28"/>
      <c r="D13" s="28"/>
      <c r="E13" s="28"/>
      <c r="F13" s="28"/>
    </row>
    <row r="14" customHeight="1" spans="1:6">
      <c r="A14" s="62"/>
      <c r="B14" s="242"/>
      <c r="C14" s="28"/>
      <c r="D14" s="28"/>
      <c r="E14" s="28"/>
      <c r="F14" s="28"/>
    </row>
    <row r="15" customHeight="1" spans="1:6">
      <c r="A15" s="62"/>
      <c r="B15" s="242"/>
      <c r="C15" s="28"/>
      <c r="D15" s="28"/>
      <c r="E15" s="28"/>
      <c r="F15" s="28"/>
    </row>
    <row r="16" customHeight="1" spans="1:6">
      <c r="A16" s="62"/>
      <c r="B16" s="242"/>
      <c r="C16" s="28"/>
      <c r="D16" s="28"/>
      <c r="E16" s="28"/>
      <c r="F16" s="28"/>
    </row>
    <row r="17" customHeight="1" spans="1:6">
      <c r="A17" s="62"/>
      <c r="B17" s="242"/>
      <c r="C17" s="28"/>
      <c r="D17" s="28"/>
      <c r="E17" s="28"/>
      <c r="F17" s="28"/>
    </row>
    <row r="18" customHeight="1" spans="1:6">
      <c r="A18" s="62"/>
      <c r="B18" s="242"/>
      <c r="C18" s="28"/>
      <c r="D18" s="28"/>
      <c r="E18" s="28"/>
      <c r="F18" s="28"/>
    </row>
    <row r="19" customHeight="1" spans="1:6">
      <c r="A19" s="62"/>
      <c r="B19" s="242"/>
      <c r="C19" s="28"/>
      <c r="D19" s="28"/>
      <c r="E19" s="28"/>
      <c r="F19" s="28"/>
    </row>
    <row r="20" s="55" customFormat="1" customHeight="1" spans="1:6">
      <c r="A20" s="191" t="s">
        <v>1398</v>
      </c>
      <c r="B20" s="192"/>
      <c r="C20" s="124">
        <f>SUM(C6:C19)</f>
        <v>0</v>
      </c>
      <c r="D20" s="124">
        <f>SUM(D6:D19)</f>
        <v>0</v>
      </c>
      <c r="E20" s="124">
        <f>D20-C20</f>
        <v>0</v>
      </c>
      <c r="F20" s="28">
        <f>IF(C20=0,0,E20/C20*100)</f>
        <v>0</v>
      </c>
    </row>
    <row r="21" s="55" customFormat="1" customHeight="1" spans="1:6">
      <c r="A21" s="191" t="s">
        <v>1399</v>
      </c>
      <c r="B21" s="192"/>
      <c r="C21" s="124"/>
      <c r="D21" s="124"/>
      <c r="E21" s="124"/>
      <c r="F21" s="28"/>
    </row>
    <row r="22" s="55" customFormat="1" customHeight="1" spans="1:6">
      <c r="A22" s="217" t="s">
        <v>1398</v>
      </c>
      <c r="B22" s="221"/>
      <c r="C22" s="124">
        <f>C20-C21</f>
        <v>0</v>
      </c>
      <c r="D22" s="124">
        <f>D20-D21</f>
        <v>0</v>
      </c>
      <c r="E22" s="124">
        <f>D22-C22</f>
        <v>0</v>
      </c>
      <c r="F22" s="28">
        <f>IF(C22=0,0,E22/C22*100)</f>
        <v>0</v>
      </c>
    </row>
    <row r="23" customHeight="1" spans="4:6">
      <c r="D23" s="33" t="str">
        <f>基础信息!A3</f>
        <v>评估人员：李美花、刘婧</v>
      </c>
      <c r="E23" s="34"/>
      <c r="F23" s="34"/>
    </row>
    <row r="24" customHeight="1" spans="1:1">
      <c r="A24" s="67"/>
    </row>
  </sheetData>
  <mergeCells count="7">
    <mergeCell ref="A1:F1"/>
    <mergeCell ref="A2:F2"/>
    <mergeCell ref="A4:C4"/>
    <mergeCell ref="A20:B20"/>
    <mergeCell ref="A21:B21"/>
    <mergeCell ref="A22:B22"/>
    <mergeCell ref="D23:F23"/>
  </mergeCells>
  <printOptions horizontalCentered="1"/>
  <pageMargins left="1" right="1" top="0.87" bottom="0.87" header="1.06" footer="0.51"/>
  <pageSetup paperSize="9" fitToHeight="0" orientation="landscape" verticalDpi="600"/>
  <headerFooter scaleWithDoc="0"/>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4"/>
  <sheetViews>
    <sheetView view="pageBreakPreview" zoomScale="90" zoomScaleNormal="100" workbookViewId="0">
      <selection activeCell="O25" sqref="O25"/>
    </sheetView>
  </sheetViews>
  <sheetFormatPr defaultColWidth="9" defaultRowHeight="15.75" customHeight="1"/>
  <cols>
    <col min="1" max="1" width="5.375" style="13" customWidth="1"/>
    <col min="2" max="2" width="16.125" style="13" customWidth="1"/>
    <col min="3" max="3" width="7.75" style="13" customWidth="1"/>
    <col min="4" max="4" width="13" style="13" customWidth="1"/>
    <col min="5" max="5" width="7.125" style="13" customWidth="1"/>
    <col min="6" max="6" width="10.75" style="13" customWidth="1"/>
    <col min="7" max="8" width="9" style="13"/>
    <col min="9" max="9" width="11" style="13" customWidth="1"/>
    <col min="10" max="10" width="10.625" style="13" customWidth="1"/>
    <col min="11" max="11" width="7.625" style="13" customWidth="1"/>
    <col min="12" max="12" width="7.25" style="13" customWidth="1"/>
    <col min="13" max="13" width="8" style="13" customWidth="1"/>
    <col min="14" max="16384" width="9" style="13"/>
  </cols>
  <sheetData>
    <row r="1" s="11" customFormat="1" ht="30" customHeight="1" spans="1:13">
      <c r="A1" s="14" t="s">
        <v>1400</v>
      </c>
      <c r="B1" s="15"/>
      <c r="C1" s="15"/>
      <c r="D1" s="15"/>
      <c r="E1" s="15"/>
      <c r="F1" s="15"/>
      <c r="G1" s="15"/>
      <c r="H1" s="15"/>
      <c r="I1" s="15"/>
      <c r="J1" s="15"/>
      <c r="K1" s="15"/>
      <c r="L1" s="15"/>
      <c r="M1" s="15"/>
    </row>
    <row r="2" ht="14.1" customHeight="1" spans="1:13">
      <c r="A2" s="16" t="str">
        <f>基础信息!A1</f>
        <v>评估基准日：2021年6月30日</v>
      </c>
      <c r="B2" s="17"/>
      <c r="C2" s="17"/>
      <c r="D2" s="17"/>
      <c r="E2" s="18"/>
      <c r="F2" s="18"/>
      <c r="G2" s="18"/>
      <c r="H2" s="18"/>
      <c r="I2" s="18"/>
      <c r="J2" s="18"/>
      <c r="K2" s="18"/>
      <c r="L2" s="18"/>
      <c r="M2" s="18"/>
    </row>
    <row r="3" ht="14.1" customHeight="1" spans="1:13">
      <c r="A3" s="17"/>
      <c r="B3" s="17"/>
      <c r="C3" s="17"/>
      <c r="D3" s="17"/>
      <c r="E3" s="18"/>
      <c r="F3" s="18"/>
      <c r="G3" s="18"/>
      <c r="H3" s="18"/>
      <c r="I3" s="18"/>
      <c r="J3" s="18"/>
      <c r="K3" s="18"/>
      <c r="L3" s="18"/>
      <c r="M3" s="19" t="s">
        <v>1401</v>
      </c>
    </row>
    <row r="4" customHeight="1" spans="1:13">
      <c r="A4" s="50" t="str">
        <f>基础信息!A2</f>
        <v>被评估单位：江苏省糖烟酒总公司</v>
      </c>
      <c r="B4" s="50"/>
      <c r="C4" s="50"/>
      <c r="D4" s="50"/>
      <c r="M4" s="21" t="s">
        <v>119</v>
      </c>
    </row>
    <row r="5" s="12" customFormat="1" customHeight="1" spans="1:13">
      <c r="A5" s="22" t="s">
        <v>120</v>
      </c>
      <c r="B5" s="22" t="s">
        <v>1402</v>
      </c>
      <c r="C5" s="214" t="s">
        <v>1271</v>
      </c>
      <c r="D5" s="234" t="s">
        <v>1403</v>
      </c>
      <c r="E5" s="22" t="s">
        <v>1404</v>
      </c>
      <c r="F5" s="22" t="s">
        <v>1405</v>
      </c>
      <c r="G5" s="22" t="s">
        <v>1406</v>
      </c>
      <c r="H5" s="22" t="s">
        <v>1407</v>
      </c>
      <c r="I5" s="197" t="s">
        <v>86</v>
      </c>
      <c r="J5" s="22" t="s">
        <v>87</v>
      </c>
      <c r="K5" s="22" t="s">
        <v>88</v>
      </c>
      <c r="L5" s="22" t="s">
        <v>218</v>
      </c>
      <c r="M5" s="22" t="s">
        <v>182</v>
      </c>
    </row>
    <row r="6" customHeight="1" spans="1:13">
      <c r="A6" s="24"/>
      <c r="B6" s="25"/>
      <c r="C6" s="235"/>
      <c r="D6" s="236"/>
      <c r="E6" s="26"/>
      <c r="F6" s="26"/>
      <c r="G6" s="24"/>
      <c r="H6" s="24"/>
      <c r="I6" s="28"/>
      <c r="J6" s="28"/>
      <c r="K6" s="28"/>
      <c r="L6" s="28" t="s">
        <v>199</v>
      </c>
      <c r="M6" s="29"/>
    </row>
    <row r="7" customHeight="1" spans="1:13">
      <c r="A7" s="24"/>
      <c r="B7" s="25"/>
      <c r="C7" s="25"/>
      <c r="D7" s="25"/>
      <c r="E7" s="26"/>
      <c r="F7" s="26"/>
      <c r="G7" s="24"/>
      <c r="H7" s="24"/>
      <c r="I7" s="28"/>
      <c r="J7" s="28"/>
      <c r="K7" s="28"/>
      <c r="L7" s="28" t="s">
        <v>199</v>
      </c>
      <c r="M7" s="29"/>
    </row>
    <row r="8" customHeight="1" spans="1:13">
      <c r="A8" s="24"/>
      <c r="B8" s="25"/>
      <c r="C8" s="25"/>
      <c r="D8" s="25"/>
      <c r="E8" s="26"/>
      <c r="F8" s="26"/>
      <c r="G8" s="24"/>
      <c r="H8" s="24"/>
      <c r="I8" s="28"/>
      <c r="J8" s="28"/>
      <c r="K8" s="28"/>
      <c r="L8" s="28" t="s">
        <v>199</v>
      </c>
      <c r="M8" s="29"/>
    </row>
    <row r="9" customHeight="1" spans="1:13">
      <c r="A9" s="24"/>
      <c r="B9" s="25"/>
      <c r="C9" s="25"/>
      <c r="D9" s="25"/>
      <c r="E9" s="26"/>
      <c r="F9" s="26"/>
      <c r="G9" s="24"/>
      <c r="H9" s="24"/>
      <c r="I9" s="28"/>
      <c r="J9" s="28"/>
      <c r="K9" s="28"/>
      <c r="L9" s="28" t="s">
        <v>199</v>
      </c>
      <c r="M9" s="29"/>
    </row>
    <row r="10" customHeight="1" spans="1:13">
      <c r="A10" s="24"/>
      <c r="B10" s="25"/>
      <c r="C10" s="25"/>
      <c r="D10" s="25"/>
      <c r="E10" s="26"/>
      <c r="F10" s="26"/>
      <c r="G10" s="24"/>
      <c r="H10" s="24"/>
      <c r="I10" s="28"/>
      <c r="J10" s="28"/>
      <c r="K10" s="28"/>
      <c r="L10" s="28" t="s">
        <v>199</v>
      </c>
      <c r="M10" s="29"/>
    </row>
    <row r="11" customHeight="1" spans="1:13">
      <c r="A11" s="24"/>
      <c r="B11" s="25"/>
      <c r="C11" s="25"/>
      <c r="D11" s="25"/>
      <c r="E11" s="26"/>
      <c r="F11" s="26"/>
      <c r="G11" s="24"/>
      <c r="H11" s="24"/>
      <c r="I11" s="28"/>
      <c r="J11" s="28"/>
      <c r="K11" s="28"/>
      <c r="L11" s="28" t="s">
        <v>199</v>
      </c>
      <c r="M11" s="29"/>
    </row>
    <row r="12" customHeight="1" spans="1:13">
      <c r="A12" s="24"/>
      <c r="B12" s="25"/>
      <c r="C12" s="25"/>
      <c r="D12" s="25"/>
      <c r="E12" s="26"/>
      <c r="F12" s="26"/>
      <c r="G12" s="24"/>
      <c r="H12" s="24"/>
      <c r="I12" s="28"/>
      <c r="J12" s="28"/>
      <c r="K12" s="28"/>
      <c r="L12" s="28" t="s">
        <v>199</v>
      </c>
      <c r="M12" s="29"/>
    </row>
    <row r="13" customHeight="1" spans="1:13">
      <c r="A13" s="24"/>
      <c r="B13" s="25"/>
      <c r="C13" s="25"/>
      <c r="D13" s="25"/>
      <c r="E13" s="26"/>
      <c r="F13" s="26"/>
      <c r="G13" s="24"/>
      <c r="H13" s="24"/>
      <c r="I13" s="28"/>
      <c r="J13" s="28"/>
      <c r="K13" s="28"/>
      <c r="L13" s="28" t="s">
        <v>199</v>
      </c>
      <c r="M13" s="29"/>
    </row>
    <row r="14" customHeight="1" spans="1:13">
      <c r="A14" s="24"/>
      <c r="B14" s="25"/>
      <c r="C14" s="25"/>
      <c r="D14" s="25"/>
      <c r="E14" s="26"/>
      <c r="F14" s="26"/>
      <c r="G14" s="24"/>
      <c r="H14" s="24"/>
      <c r="I14" s="28"/>
      <c r="J14" s="28"/>
      <c r="K14" s="28"/>
      <c r="L14" s="28" t="s">
        <v>199</v>
      </c>
      <c r="M14" s="29"/>
    </row>
    <row r="15" customHeight="1" spans="1:13">
      <c r="A15" s="24"/>
      <c r="B15" s="25"/>
      <c r="C15" s="25"/>
      <c r="D15" s="25"/>
      <c r="E15" s="26"/>
      <c r="F15" s="26"/>
      <c r="G15" s="24"/>
      <c r="H15" s="24"/>
      <c r="I15" s="28"/>
      <c r="J15" s="28"/>
      <c r="K15" s="28"/>
      <c r="L15" s="28" t="s">
        <v>199</v>
      </c>
      <c r="M15" s="29"/>
    </row>
    <row r="16" customHeight="1" spans="1:13">
      <c r="A16" s="24"/>
      <c r="B16" s="25"/>
      <c r="C16" s="25"/>
      <c r="D16" s="25"/>
      <c r="E16" s="26"/>
      <c r="F16" s="26"/>
      <c r="G16" s="24"/>
      <c r="H16" s="24"/>
      <c r="I16" s="28"/>
      <c r="J16" s="28"/>
      <c r="K16" s="28"/>
      <c r="L16" s="28" t="s">
        <v>199</v>
      </c>
      <c r="M16" s="29"/>
    </row>
    <row r="17" customHeight="1" spans="1:13">
      <c r="A17" s="24"/>
      <c r="B17" s="25"/>
      <c r="C17" s="25"/>
      <c r="D17" s="25"/>
      <c r="E17" s="26"/>
      <c r="F17" s="26"/>
      <c r="G17" s="24"/>
      <c r="H17" s="24"/>
      <c r="I17" s="28"/>
      <c r="J17" s="28"/>
      <c r="K17" s="28"/>
      <c r="L17" s="28" t="s">
        <v>199</v>
      </c>
      <c r="M17" s="29"/>
    </row>
    <row r="18" customHeight="1" spans="1:13">
      <c r="A18" s="24"/>
      <c r="B18" s="25"/>
      <c r="C18" s="25"/>
      <c r="D18" s="25"/>
      <c r="E18" s="26"/>
      <c r="F18" s="26"/>
      <c r="G18" s="24"/>
      <c r="H18" s="24"/>
      <c r="I18" s="28"/>
      <c r="J18" s="28"/>
      <c r="K18" s="28"/>
      <c r="L18" s="28" t="s">
        <v>199</v>
      </c>
      <c r="M18" s="29"/>
    </row>
    <row r="19" customHeight="1" spans="1:13">
      <c r="A19" s="24"/>
      <c r="B19" s="25"/>
      <c r="C19" s="25"/>
      <c r="D19" s="25"/>
      <c r="E19" s="26"/>
      <c r="F19" s="26"/>
      <c r="G19" s="24"/>
      <c r="H19" s="24"/>
      <c r="I19" s="28"/>
      <c r="J19" s="28"/>
      <c r="K19" s="28"/>
      <c r="L19" s="28" t="s">
        <v>199</v>
      </c>
      <c r="M19" s="29"/>
    </row>
    <row r="20" s="55" customFormat="1" customHeight="1" spans="1:13">
      <c r="A20" s="217" t="s">
        <v>228</v>
      </c>
      <c r="B20" s="237"/>
      <c r="C20" s="192"/>
      <c r="D20" s="124"/>
      <c r="E20" s="124"/>
      <c r="F20" s="124" t="s">
        <v>199</v>
      </c>
      <c r="G20" s="54"/>
      <c r="H20" s="54"/>
      <c r="I20" s="239">
        <f>SUM(I6:I19)</f>
        <v>0</v>
      </c>
      <c r="J20" s="239">
        <f>SUM(J6:J19)</f>
        <v>0</v>
      </c>
      <c r="K20" s="54"/>
      <c r="L20" s="54"/>
      <c r="M20" s="54"/>
    </row>
    <row r="21" s="55" customFormat="1" customHeight="1" spans="1:13">
      <c r="A21" s="217" t="s">
        <v>1408</v>
      </c>
      <c r="B21" s="237"/>
      <c r="C21" s="192"/>
      <c r="D21" s="124"/>
      <c r="E21" s="124"/>
      <c r="F21" s="124" t="s">
        <v>199</v>
      </c>
      <c r="G21" s="54"/>
      <c r="H21" s="54"/>
      <c r="I21" s="54"/>
      <c r="J21" s="54"/>
      <c r="K21" s="54"/>
      <c r="L21" s="54"/>
      <c r="M21" s="54"/>
    </row>
    <row r="22" s="55" customFormat="1" customHeight="1" spans="1:13">
      <c r="A22" s="217" t="s">
        <v>228</v>
      </c>
      <c r="B22" s="238"/>
      <c r="C22" s="221"/>
      <c r="D22" s="124"/>
      <c r="E22" s="124"/>
      <c r="F22" s="124" t="s">
        <v>199</v>
      </c>
      <c r="G22" s="54"/>
      <c r="H22" s="54"/>
      <c r="I22" s="239">
        <f>I20-I21</f>
        <v>0</v>
      </c>
      <c r="J22" s="239">
        <f>J20-J21</f>
        <v>0</v>
      </c>
      <c r="K22" s="54"/>
      <c r="L22" s="54"/>
      <c r="M22" s="54"/>
    </row>
    <row r="23" customHeight="1" spans="1:13">
      <c r="A23" s="32" t="str">
        <f>基础信息!A4</f>
        <v>被评估单位填表人：俞蕊</v>
      </c>
      <c r="B23" s="32"/>
      <c r="C23" s="32"/>
      <c r="D23" s="32"/>
      <c r="H23" s="57" t="str">
        <f>基础信息!A3</f>
        <v>评估人员：李美花、刘婧</v>
      </c>
      <c r="I23" s="57"/>
      <c r="J23" s="57"/>
      <c r="K23" s="57"/>
      <c r="L23" s="57"/>
      <c r="M23" s="57"/>
    </row>
    <row r="24" customHeight="1" spans="1:4">
      <c r="A24" s="35" t="str">
        <f>基础信息!A5</f>
        <v>填表日期：2021年8月27日</v>
      </c>
      <c r="B24" s="36"/>
      <c r="C24" s="36"/>
      <c r="D24" s="36"/>
    </row>
  </sheetData>
  <mergeCells count="8">
    <mergeCell ref="A1:M1"/>
    <mergeCell ref="A2:M2"/>
    <mergeCell ref="A4:D4"/>
    <mergeCell ref="A20:C20"/>
    <mergeCell ref="A21:C21"/>
    <mergeCell ref="A22:C22"/>
    <mergeCell ref="A23:D23"/>
    <mergeCell ref="H23:M23"/>
  </mergeCells>
  <printOptions horizontalCentered="1"/>
  <pageMargins left="1" right="1" top="0.87" bottom="0.87" header="1.06" footer="0.51"/>
  <pageSetup paperSize="9" scale="94" fitToHeight="0" orientation="landscape" verticalDpi="600"/>
  <headerFooter scaleWithDoc="0"/>
  <legacy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9"/>
  <sheetViews>
    <sheetView view="pageBreakPreview" zoomScale="90" zoomScaleNormal="100" workbookViewId="0">
      <selection activeCell="K26" sqref="K26"/>
    </sheetView>
  </sheetViews>
  <sheetFormatPr defaultColWidth="9" defaultRowHeight="15.75" customHeight="1"/>
  <cols>
    <col min="1" max="1" width="4.75" style="13" customWidth="1"/>
    <col min="2" max="2" width="11.125" style="13" customWidth="1"/>
    <col min="3" max="3" width="9.375" style="13" customWidth="1"/>
    <col min="4" max="4" width="5" style="13" customWidth="1"/>
    <col min="5" max="5" width="5.375" style="13" customWidth="1"/>
    <col min="6" max="6" width="5.125" style="13" customWidth="1"/>
    <col min="7" max="7" width="6.125" style="13" customWidth="1"/>
    <col min="8" max="8" width="6.625" style="13" customWidth="1"/>
    <col min="9" max="9" width="5.25" style="13" customWidth="1"/>
    <col min="10" max="10" width="6.5" style="13" customWidth="1"/>
    <col min="11" max="11" width="9.625" style="13" customWidth="1"/>
    <col min="12" max="12" width="7.75" style="13" customWidth="1"/>
    <col min="13" max="13" width="4.375" style="13" customWidth="1"/>
    <col min="14" max="14" width="6.875" style="13" customWidth="1"/>
    <col min="15" max="15" width="8.25" style="13" customWidth="1"/>
    <col min="16" max="16" width="6" style="13" customWidth="1"/>
    <col min="17" max="17" width="5.625" style="13" customWidth="1"/>
    <col min="18" max="18" width="6.875" style="13" customWidth="1"/>
    <col min="19" max="16384" width="9" style="13"/>
  </cols>
  <sheetData>
    <row r="1" s="11" customFormat="1" ht="30" customHeight="1" spans="1:18">
      <c r="A1" s="14" t="s">
        <v>1409</v>
      </c>
      <c r="B1" s="15"/>
      <c r="C1" s="15"/>
      <c r="D1" s="15"/>
      <c r="E1" s="15"/>
      <c r="F1" s="15"/>
      <c r="G1" s="15"/>
      <c r="H1" s="15"/>
      <c r="I1" s="15"/>
      <c r="J1" s="15"/>
      <c r="K1" s="15"/>
      <c r="L1" s="15"/>
      <c r="M1" s="15"/>
      <c r="N1" s="15"/>
      <c r="O1" s="15"/>
      <c r="P1" s="15"/>
      <c r="Q1" s="15"/>
      <c r="R1" s="15"/>
    </row>
    <row r="2" ht="14.1" customHeight="1" spans="1:18">
      <c r="A2" s="16" t="str">
        <f>基础信息!A1</f>
        <v>评估基准日：2021年6月30日</v>
      </c>
      <c r="B2" s="17"/>
      <c r="C2" s="17"/>
      <c r="D2" s="17"/>
      <c r="E2" s="17"/>
      <c r="F2" s="17"/>
      <c r="G2" s="17"/>
      <c r="H2" s="17"/>
      <c r="I2" s="17"/>
      <c r="J2" s="17"/>
      <c r="K2" s="18"/>
      <c r="L2" s="18"/>
      <c r="M2" s="18"/>
      <c r="N2" s="18"/>
      <c r="O2" s="18"/>
      <c r="P2" s="18"/>
      <c r="Q2" s="18"/>
      <c r="R2" s="18"/>
    </row>
    <row r="3" ht="14.1" customHeight="1" spans="1:18">
      <c r="A3" s="17"/>
      <c r="B3" s="17"/>
      <c r="C3" s="17"/>
      <c r="D3" s="17"/>
      <c r="E3" s="17"/>
      <c r="F3" s="17"/>
      <c r="G3" s="17"/>
      <c r="H3" s="17"/>
      <c r="I3" s="17"/>
      <c r="J3" s="17"/>
      <c r="K3" s="18"/>
      <c r="L3" s="18"/>
      <c r="M3" s="18"/>
      <c r="N3" s="18"/>
      <c r="O3" s="18"/>
      <c r="P3" s="18"/>
      <c r="Q3" s="18"/>
      <c r="R3" s="19" t="s">
        <v>1410</v>
      </c>
    </row>
    <row r="4" customHeight="1" spans="1:18">
      <c r="A4" s="45" t="str">
        <f>基础信息!A2</f>
        <v>被评估单位：江苏省糖烟酒总公司</v>
      </c>
      <c r="R4" s="21" t="s">
        <v>119</v>
      </c>
    </row>
    <row r="5" s="12" customFormat="1" customHeight="1" spans="1:18">
      <c r="A5" s="22" t="s">
        <v>120</v>
      </c>
      <c r="B5" s="22" t="s">
        <v>1402</v>
      </c>
      <c r="C5" s="228" t="s">
        <v>1161</v>
      </c>
      <c r="D5" s="228" t="s">
        <v>1144</v>
      </c>
      <c r="E5" s="197" t="s">
        <v>1143</v>
      </c>
      <c r="F5" s="197" t="s">
        <v>1411</v>
      </c>
      <c r="G5" s="197" t="s">
        <v>1412</v>
      </c>
      <c r="H5" s="197" t="s">
        <v>86</v>
      </c>
      <c r="I5" s="197"/>
      <c r="J5" s="197"/>
      <c r="K5" s="197"/>
      <c r="L5" s="22" t="s">
        <v>87</v>
      </c>
      <c r="M5" s="24"/>
      <c r="N5" s="24"/>
      <c r="O5" s="24"/>
      <c r="P5" s="228" t="s">
        <v>88</v>
      </c>
      <c r="Q5" s="197" t="s">
        <v>218</v>
      </c>
      <c r="R5" s="197" t="s">
        <v>182</v>
      </c>
    </row>
    <row r="6" s="12" customFormat="1" ht="36.75" customHeight="1" spans="1:18">
      <c r="A6" s="24"/>
      <c r="B6" s="24"/>
      <c r="C6" s="229"/>
      <c r="D6" s="229"/>
      <c r="E6" s="24"/>
      <c r="F6" s="24"/>
      <c r="G6" s="24"/>
      <c r="H6" s="22" t="s">
        <v>1413</v>
      </c>
      <c r="I6" s="197" t="s">
        <v>1414</v>
      </c>
      <c r="J6" s="197" t="s">
        <v>1415</v>
      </c>
      <c r="K6" s="22" t="s">
        <v>1152</v>
      </c>
      <c r="L6" s="22" t="s">
        <v>1413</v>
      </c>
      <c r="M6" s="197" t="s">
        <v>1414</v>
      </c>
      <c r="N6" s="197" t="s">
        <v>1415</v>
      </c>
      <c r="O6" s="22" t="s">
        <v>1152</v>
      </c>
      <c r="P6" s="233"/>
      <c r="Q6" s="24"/>
      <c r="R6" s="24"/>
    </row>
    <row r="7" customHeight="1" spans="1:18">
      <c r="A7" s="24"/>
      <c r="B7" s="25"/>
      <c r="C7" s="25"/>
      <c r="D7" s="25"/>
      <c r="E7" s="25"/>
      <c r="F7" s="26"/>
      <c r="G7" s="26"/>
      <c r="H7" s="28"/>
      <c r="I7" s="28"/>
      <c r="J7" s="28"/>
      <c r="K7" s="28"/>
      <c r="L7" s="28"/>
      <c r="M7" s="28"/>
      <c r="N7" s="28"/>
      <c r="O7" s="28"/>
      <c r="P7" s="28"/>
      <c r="Q7" s="28" t="s">
        <v>199</v>
      </c>
      <c r="R7" s="29"/>
    </row>
    <row r="8" customHeight="1" spans="1:18">
      <c r="A8" s="24"/>
      <c r="B8" s="25"/>
      <c r="C8" s="25"/>
      <c r="D8" s="25"/>
      <c r="E8" s="25"/>
      <c r="F8" s="26"/>
      <c r="G8" s="26"/>
      <c r="H8" s="28"/>
      <c r="I8" s="28"/>
      <c r="J8" s="28"/>
      <c r="K8" s="28"/>
      <c r="L8" s="28"/>
      <c r="M8" s="28"/>
      <c r="N8" s="28"/>
      <c r="O8" s="28"/>
      <c r="P8" s="28"/>
      <c r="Q8" s="28" t="s">
        <v>199</v>
      </c>
      <c r="R8" s="29"/>
    </row>
    <row r="9" customHeight="1" spans="1:18">
      <c r="A9" s="24"/>
      <c r="B9" s="25"/>
      <c r="C9" s="25"/>
      <c r="D9" s="25"/>
      <c r="E9" s="25"/>
      <c r="F9" s="26"/>
      <c r="G9" s="26"/>
      <c r="H9" s="28"/>
      <c r="I9" s="28"/>
      <c r="J9" s="28"/>
      <c r="K9" s="28"/>
      <c r="L9" s="28"/>
      <c r="M9" s="28"/>
      <c r="N9" s="28"/>
      <c r="O9" s="28"/>
      <c r="P9" s="28"/>
      <c r="Q9" s="28" t="s">
        <v>199</v>
      </c>
      <c r="R9" s="29"/>
    </row>
    <row r="10" customHeight="1" spans="1:18">
      <c r="A10" s="24"/>
      <c r="B10" s="25"/>
      <c r="C10" s="25"/>
      <c r="D10" s="25"/>
      <c r="E10" s="25"/>
      <c r="F10" s="26"/>
      <c r="G10" s="26"/>
      <c r="H10" s="28"/>
      <c r="I10" s="28"/>
      <c r="J10" s="28"/>
      <c r="K10" s="28"/>
      <c r="L10" s="28"/>
      <c r="M10" s="28"/>
      <c r="N10" s="28"/>
      <c r="O10" s="28"/>
      <c r="P10" s="28"/>
      <c r="Q10" s="28" t="s">
        <v>199</v>
      </c>
      <c r="R10" s="29"/>
    </row>
    <row r="11" customHeight="1" spans="1:18">
      <c r="A11" s="24"/>
      <c r="B11" s="25"/>
      <c r="C11" s="25"/>
      <c r="D11" s="25"/>
      <c r="E11" s="25"/>
      <c r="F11" s="26"/>
      <c r="G11" s="26"/>
      <c r="H11" s="28"/>
      <c r="I11" s="28"/>
      <c r="J11" s="28"/>
      <c r="K11" s="28"/>
      <c r="L11" s="28"/>
      <c r="M11" s="28"/>
      <c r="N11" s="28"/>
      <c r="O11" s="28"/>
      <c r="P11" s="28"/>
      <c r="Q11" s="28" t="s">
        <v>199</v>
      </c>
      <c r="R11" s="29"/>
    </row>
    <row r="12" customHeight="1" spans="1:18">
      <c r="A12" s="24"/>
      <c r="B12" s="25"/>
      <c r="C12" s="25"/>
      <c r="D12" s="25"/>
      <c r="E12" s="25"/>
      <c r="F12" s="26"/>
      <c r="G12" s="26"/>
      <c r="H12" s="28"/>
      <c r="I12" s="28"/>
      <c r="J12" s="28"/>
      <c r="K12" s="28"/>
      <c r="L12" s="28"/>
      <c r="M12" s="28"/>
      <c r="N12" s="28"/>
      <c r="O12" s="28"/>
      <c r="P12" s="28"/>
      <c r="Q12" s="28" t="s">
        <v>199</v>
      </c>
      <c r="R12" s="29"/>
    </row>
    <row r="13" customHeight="1" spans="1:18">
      <c r="A13" s="24"/>
      <c r="B13" s="25"/>
      <c r="C13" s="25"/>
      <c r="D13" s="25"/>
      <c r="E13" s="25"/>
      <c r="F13" s="26"/>
      <c r="G13" s="26"/>
      <c r="H13" s="28"/>
      <c r="I13" s="28"/>
      <c r="J13" s="28"/>
      <c r="K13" s="28"/>
      <c r="L13" s="28"/>
      <c r="M13" s="28"/>
      <c r="N13" s="28"/>
      <c r="O13" s="28"/>
      <c r="P13" s="28"/>
      <c r="Q13" s="28" t="s">
        <v>199</v>
      </c>
      <c r="R13" s="29"/>
    </row>
    <row r="14" customHeight="1" spans="1:18">
      <c r="A14" s="24"/>
      <c r="B14" s="25"/>
      <c r="C14" s="25"/>
      <c r="D14" s="25"/>
      <c r="E14" s="25"/>
      <c r="F14" s="26"/>
      <c r="G14" s="26"/>
      <c r="H14" s="28"/>
      <c r="I14" s="28"/>
      <c r="J14" s="28"/>
      <c r="K14" s="28"/>
      <c r="L14" s="28"/>
      <c r="M14" s="28"/>
      <c r="N14" s="28"/>
      <c r="O14" s="28"/>
      <c r="P14" s="28"/>
      <c r="Q14" s="28" t="s">
        <v>199</v>
      </c>
      <c r="R14" s="29"/>
    </row>
    <row r="15" customHeight="1" spans="1:18">
      <c r="A15" s="24"/>
      <c r="B15" s="25"/>
      <c r="C15" s="25"/>
      <c r="D15" s="25"/>
      <c r="E15" s="25"/>
      <c r="F15" s="26"/>
      <c r="G15" s="26"/>
      <c r="H15" s="28"/>
      <c r="I15" s="28"/>
      <c r="J15" s="28"/>
      <c r="K15" s="28"/>
      <c r="L15" s="28"/>
      <c r="M15" s="28"/>
      <c r="N15" s="28"/>
      <c r="O15" s="28"/>
      <c r="P15" s="28"/>
      <c r="Q15" s="28" t="s">
        <v>199</v>
      </c>
      <c r="R15" s="29"/>
    </row>
    <row r="16" customHeight="1" spans="1:18">
      <c r="A16" s="24"/>
      <c r="B16" s="25"/>
      <c r="C16" s="25"/>
      <c r="D16" s="25"/>
      <c r="E16" s="25"/>
      <c r="F16" s="26"/>
      <c r="G16" s="26"/>
      <c r="H16" s="28"/>
      <c r="I16" s="28"/>
      <c r="J16" s="28"/>
      <c r="K16" s="28"/>
      <c r="L16" s="28"/>
      <c r="M16" s="28"/>
      <c r="N16" s="28"/>
      <c r="O16" s="28"/>
      <c r="P16" s="28"/>
      <c r="Q16" s="28" t="s">
        <v>199</v>
      </c>
      <c r="R16" s="29"/>
    </row>
    <row r="17" customHeight="1" spans="1:18">
      <c r="A17" s="24"/>
      <c r="B17" s="25"/>
      <c r="C17" s="25"/>
      <c r="D17" s="25"/>
      <c r="E17" s="25"/>
      <c r="F17" s="26"/>
      <c r="G17" s="26"/>
      <c r="H17" s="28"/>
      <c r="I17" s="28"/>
      <c r="J17" s="28"/>
      <c r="K17" s="28"/>
      <c r="L17" s="28"/>
      <c r="M17" s="28"/>
      <c r="N17" s="28"/>
      <c r="O17" s="28"/>
      <c r="P17" s="28"/>
      <c r="Q17" s="28" t="s">
        <v>199</v>
      </c>
      <c r="R17" s="29"/>
    </row>
    <row r="18" customHeight="1" spans="1:18">
      <c r="A18" s="24"/>
      <c r="B18" s="25"/>
      <c r="C18" s="25"/>
      <c r="D18" s="25"/>
      <c r="E18" s="25"/>
      <c r="F18" s="26"/>
      <c r="G18" s="26"/>
      <c r="H18" s="28"/>
      <c r="I18" s="28"/>
      <c r="J18" s="28"/>
      <c r="K18" s="28"/>
      <c r="L18" s="28"/>
      <c r="M18" s="28"/>
      <c r="N18" s="28"/>
      <c r="O18" s="28"/>
      <c r="P18" s="28"/>
      <c r="Q18" s="28" t="s">
        <v>199</v>
      </c>
      <c r="R18" s="29"/>
    </row>
    <row r="19" customHeight="1" spans="1:18">
      <c r="A19" s="24"/>
      <c r="B19" s="25"/>
      <c r="C19" s="25"/>
      <c r="D19" s="25"/>
      <c r="E19" s="25"/>
      <c r="F19" s="26"/>
      <c r="G19" s="26"/>
      <c r="H19" s="28"/>
      <c r="I19" s="28"/>
      <c r="J19" s="28"/>
      <c r="K19" s="28"/>
      <c r="L19" s="28"/>
      <c r="M19" s="28"/>
      <c r="N19" s="28"/>
      <c r="O19" s="28"/>
      <c r="P19" s="28"/>
      <c r="Q19" s="28" t="s">
        <v>199</v>
      </c>
      <c r="R19" s="29"/>
    </row>
    <row r="20" customHeight="1" spans="1:18">
      <c r="A20" s="24"/>
      <c r="B20" s="25"/>
      <c r="C20" s="25"/>
      <c r="D20" s="25"/>
      <c r="E20" s="25"/>
      <c r="F20" s="26"/>
      <c r="G20" s="26"/>
      <c r="H20" s="28"/>
      <c r="I20" s="28"/>
      <c r="J20" s="28"/>
      <c r="K20" s="28"/>
      <c r="L20" s="28"/>
      <c r="M20" s="28"/>
      <c r="N20" s="28"/>
      <c r="O20" s="28"/>
      <c r="P20" s="28"/>
      <c r="Q20" s="28" t="s">
        <v>199</v>
      </c>
      <c r="R20" s="29"/>
    </row>
    <row r="21" customHeight="1" spans="1:18">
      <c r="A21" s="24"/>
      <c r="B21" s="25"/>
      <c r="C21" s="25"/>
      <c r="D21" s="25"/>
      <c r="E21" s="25"/>
      <c r="F21" s="26"/>
      <c r="G21" s="26"/>
      <c r="H21" s="28"/>
      <c r="I21" s="28"/>
      <c r="J21" s="28"/>
      <c r="K21" s="28"/>
      <c r="L21" s="28"/>
      <c r="M21" s="28"/>
      <c r="N21" s="28"/>
      <c r="O21" s="28"/>
      <c r="P21" s="28"/>
      <c r="Q21" s="28" t="s">
        <v>199</v>
      </c>
      <c r="R21" s="29"/>
    </row>
    <row r="22" customHeight="1" spans="1:18">
      <c r="A22" s="24"/>
      <c r="B22" s="25"/>
      <c r="C22" s="25"/>
      <c r="D22" s="25"/>
      <c r="E22" s="25"/>
      <c r="F22" s="26"/>
      <c r="G22" s="26"/>
      <c r="H22" s="28"/>
      <c r="I22" s="28"/>
      <c r="J22" s="28"/>
      <c r="K22" s="28"/>
      <c r="L22" s="28"/>
      <c r="M22" s="28"/>
      <c r="N22" s="28"/>
      <c r="O22" s="28"/>
      <c r="P22" s="28"/>
      <c r="Q22" s="28" t="s">
        <v>199</v>
      </c>
      <c r="R22" s="29"/>
    </row>
    <row r="23" customHeight="1" spans="1:18">
      <c r="A23" s="24"/>
      <c r="B23" s="25"/>
      <c r="C23" s="25"/>
      <c r="D23" s="25"/>
      <c r="E23" s="25"/>
      <c r="F23" s="26"/>
      <c r="G23" s="26"/>
      <c r="H23" s="28"/>
      <c r="I23" s="28"/>
      <c r="J23" s="28"/>
      <c r="K23" s="28"/>
      <c r="L23" s="28"/>
      <c r="M23" s="28"/>
      <c r="N23" s="28"/>
      <c r="O23" s="28"/>
      <c r="P23" s="28"/>
      <c r="Q23" s="28" t="s">
        <v>199</v>
      </c>
      <c r="R23" s="29"/>
    </row>
    <row r="24" customHeight="1" spans="1:18">
      <c r="A24" s="24"/>
      <c r="B24" s="25"/>
      <c r="C24" s="25"/>
      <c r="D24" s="25"/>
      <c r="E24" s="25"/>
      <c r="F24" s="26"/>
      <c r="G24" s="26"/>
      <c r="H24" s="28"/>
      <c r="I24" s="28"/>
      <c r="J24" s="28"/>
      <c r="K24" s="28"/>
      <c r="L24" s="28"/>
      <c r="M24" s="28"/>
      <c r="N24" s="28"/>
      <c r="O24" s="28"/>
      <c r="P24" s="28"/>
      <c r="Q24" s="28" t="s">
        <v>199</v>
      </c>
      <c r="R24" s="29"/>
    </row>
    <row r="25" customHeight="1" spans="1:18">
      <c r="A25" s="230" t="s">
        <v>228</v>
      </c>
      <c r="B25" s="231"/>
      <c r="C25" s="232"/>
      <c r="D25" s="28"/>
      <c r="E25" s="28"/>
      <c r="F25" s="28" t="s">
        <v>199</v>
      </c>
      <c r="G25" s="29"/>
      <c r="H25" s="29"/>
      <c r="I25" s="29"/>
      <c r="J25" s="29"/>
      <c r="K25" s="39">
        <f>SUM(K7:K24)</f>
        <v>0</v>
      </c>
      <c r="L25" s="29"/>
      <c r="M25" s="29"/>
      <c r="N25" s="29"/>
      <c r="O25" s="39">
        <f>SUM(O7:O24)</f>
        <v>0</v>
      </c>
      <c r="P25" s="29"/>
      <c r="Q25" s="29"/>
      <c r="R25" s="29"/>
    </row>
    <row r="26" customHeight="1" spans="1:18">
      <c r="A26" s="230" t="s">
        <v>1416</v>
      </c>
      <c r="B26" s="231"/>
      <c r="C26" s="232"/>
      <c r="D26" s="28"/>
      <c r="E26" s="28"/>
      <c r="F26" s="28" t="s">
        <v>199</v>
      </c>
      <c r="G26" s="29"/>
      <c r="H26" s="29"/>
      <c r="I26" s="29"/>
      <c r="J26" s="29"/>
      <c r="K26" s="29"/>
      <c r="L26" s="29"/>
      <c r="M26" s="29"/>
      <c r="N26" s="29"/>
      <c r="O26" s="29"/>
      <c r="P26" s="29"/>
      <c r="Q26" s="29"/>
      <c r="R26" s="29"/>
    </row>
    <row r="27" customHeight="1" spans="1:18">
      <c r="A27" s="230" t="s">
        <v>228</v>
      </c>
      <c r="B27" s="231"/>
      <c r="C27" s="232"/>
      <c r="D27" s="28"/>
      <c r="E27" s="28"/>
      <c r="F27" s="28" t="s">
        <v>199</v>
      </c>
      <c r="G27" s="29"/>
      <c r="H27" s="29"/>
      <c r="I27" s="29"/>
      <c r="J27" s="29"/>
      <c r="K27" s="39">
        <f>K25-K26</f>
        <v>0</v>
      </c>
      <c r="L27" s="29"/>
      <c r="M27" s="29"/>
      <c r="N27" s="29"/>
      <c r="O27" s="39">
        <f>O25-O26</f>
        <v>0</v>
      </c>
      <c r="P27" s="29"/>
      <c r="Q27" s="29"/>
      <c r="R27" s="29"/>
    </row>
    <row r="28" customHeight="1" spans="1:18">
      <c r="A28" s="32" t="str">
        <f>基础信息!A4</f>
        <v>被评估单位填表人：俞蕊</v>
      </c>
      <c r="B28" s="32"/>
      <c r="C28" s="32"/>
      <c r="D28" s="32"/>
      <c r="E28" s="32"/>
      <c r="K28" s="57" t="str">
        <f>基础信息!A3</f>
        <v>评估人员：李美花、刘婧</v>
      </c>
      <c r="L28" s="57"/>
      <c r="M28" s="57"/>
      <c r="N28" s="57"/>
      <c r="O28" s="57"/>
      <c r="P28" s="57"/>
      <c r="Q28" s="57"/>
      <c r="R28" s="57"/>
    </row>
    <row r="29" customHeight="1" spans="1:5">
      <c r="A29" s="35" t="str">
        <f>基础信息!A5</f>
        <v>填表日期：2021年8月27日</v>
      </c>
      <c r="B29" s="36"/>
      <c r="C29" s="36"/>
      <c r="D29" s="36"/>
      <c r="E29" s="36"/>
    </row>
  </sheetData>
  <mergeCells count="19">
    <mergeCell ref="A1:R1"/>
    <mergeCell ref="A2:R2"/>
    <mergeCell ref="H5:K5"/>
    <mergeCell ref="L5:O5"/>
    <mergeCell ref="A25:C25"/>
    <mergeCell ref="A26:C26"/>
    <mergeCell ref="A27:C27"/>
    <mergeCell ref="A28:E28"/>
    <mergeCell ref="K28:R28"/>
    <mergeCell ref="A5:A6"/>
    <mergeCell ref="B5:B6"/>
    <mergeCell ref="C5:C6"/>
    <mergeCell ref="D5:D6"/>
    <mergeCell ref="E5:E6"/>
    <mergeCell ref="F5:F6"/>
    <mergeCell ref="G5:G6"/>
    <mergeCell ref="P5:P6"/>
    <mergeCell ref="Q5:Q6"/>
    <mergeCell ref="R5:R6"/>
  </mergeCells>
  <printOptions horizontalCentered="1"/>
  <pageMargins left="1" right="1" top="0.87" bottom="0.87" header="1.06" footer="0.51"/>
  <pageSetup paperSize="9" scale="96" fitToHeight="0" orientation="landscape" verticalDpi="600"/>
  <headerFooter scaleWithDoc="0"/>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O7" sqref="O7"/>
    </sheetView>
  </sheetViews>
  <sheetFormatPr defaultColWidth="9" defaultRowHeight="15.75" customHeight="1"/>
  <cols>
    <col min="1" max="1" width="4" style="13" customWidth="1"/>
    <col min="2" max="2" width="12.125" style="13" customWidth="1"/>
    <col min="3" max="3" width="9" style="13"/>
    <col min="4" max="4" width="4.5" style="13" customWidth="1"/>
    <col min="5" max="5" width="9.125" style="13" customWidth="1"/>
    <col min="6" max="6" width="8.25" style="13" customWidth="1"/>
    <col min="7" max="7" width="13.125" style="13"/>
    <col min="8" max="8" width="8.25" style="13" customWidth="1"/>
    <col min="9" max="9" width="9" style="13"/>
    <col min="10" max="10" width="12.75" style="13" customWidth="1"/>
    <col min="11" max="11" width="7.75" style="13" customWidth="1"/>
    <col min="12" max="12" width="5.875" style="13" customWidth="1"/>
    <col min="13" max="13" width="8.125" style="13" customWidth="1"/>
    <col min="14" max="16384" width="9" style="13"/>
  </cols>
  <sheetData>
    <row r="1" s="11" customFormat="1" ht="30" customHeight="1" spans="1:13">
      <c r="A1" s="14" t="s">
        <v>1417</v>
      </c>
      <c r="B1" s="15"/>
      <c r="C1" s="15"/>
      <c r="D1" s="15"/>
      <c r="E1" s="15"/>
      <c r="F1" s="15"/>
      <c r="G1" s="15"/>
      <c r="H1" s="15"/>
      <c r="I1" s="15"/>
      <c r="J1" s="15"/>
      <c r="K1" s="15"/>
      <c r="L1" s="15"/>
      <c r="M1" s="15"/>
    </row>
    <row r="2" ht="14.1" customHeight="1" spans="1:13">
      <c r="A2" s="16" t="str">
        <f>基础信息!A1</f>
        <v>评估基准日：2021年6月30日</v>
      </c>
      <c r="B2" s="17"/>
      <c r="C2" s="17"/>
      <c r="D2" s="17"/>
      <c r="E2" s="17"/>
      <c r="F2" s="17"/>
      <c r="G2" s="17"/>
      <c r="H2" s="18"/>
      <c r="I2" s="18"/>
      <c r="J2" s="18"/>
      <c r="K2" s="18"/>
      <c r="L2" s="18"/>
      <c r="M2" s="18"/>
    </row>
    <row r="3" ht="14.1" customHeight="1" spans="1:13">
      <c r="A3" s="17"/>
      <c r="B3" s="17"/>
      <c r="C3" s="17"/>
      <c r="D3" s="17"/>
      <c r="E3" s="17"/>
      <c r="F3" s="17"/>
      <c r="G3" s="17"/>
      <c r="H3" s="18"/>
      <c r="I3" s="18"/>
      <c r="J3" s="18"/>
      <c r="K3" s="18"/>
      <c r="L3" s="41" t="s">
        <v>1418</v>
      </c>
      <c r="M3" s="19"/>
    </row>
    <row r="4" customHeight="1" spans="1:13">
      <c r="A4" s="50" t="str">
        <f>基础信息!A2</f>
        <v>被评估单位：江苏省糖烟酒总公司</v>
      </c>
      <c r="B4" s="50"/>
      <c r="C4" s="50"/>
      <c r="D4" s="50"/>
      <c r="E4" s="50"/>
      <c r="M4" s="21" t="s">
        <v>119</v>
      </c>
    </row>
    <row r="5" s="12" customFormat="1" customHeight="1" spans="1:13">
      <c r="A5" s="22" t="s">
        <v>120</v>
      </c>
      <c r="B5" s="22" t="s">
        <v>1419</v>
      </c>
      <c r="C5" s="22" t="s">
        <v>1420</v>
      </c>
      <c r="D5" s="197" t="s">
        <v>1421</v>
      </c>
      <c r="E5" s="197" t="s">
        <v>86</v>
      </c>
      <c r="F5" s="197"/>
      <c r="G5" s="197"/>
      <c r="H5" s="30" t="s">
        <v>87</v>
      </c>
      <c r="I5" s="213"/>
      <c r="J5" s="56"/>
      <c r="K5" s="228" t="s">
        <v>88</v>
      </c>
      <c r="L5" s="197" t="s">
        <v>1422</v>
      </c>
      <c r="M5" s="197" t="s">
        <v>182</v>
      </c>
    </row>
    <row r="6" s="12" customFormat="1" customHeight="1" spans="1:13">
      <c r="A6" s="24"/>
      <c r="B6" s="24"/>
      <c r="C6" s="24"/>
      <c r="D6" s="24"/>
      <c r="E6" s="22" t="s">
        <v>1144</v>
      </c>
      <c r="F6" s="22" t="s">
        <v>1145</v>
      </c>
      <c r="G6" s="22" t="s">
        <v>1146</v>
      </c>
      <c r="H6" s="28" t="s">
        <v>1147</v>
      </c>
      <c r="I6" s="22" t="s">
        <v>1145</v>
      </c>
      <c r="J6" s="22" t="s">
        <v>1146</v>
      </c>
      <c r="K6" s="229"/>
      <c r="L6" s="24"/>
      <c r="M6" s="24"/>
    </row>
    <row r="7" customHeight="1" spans="1:13">
      <c r="A7" s="24"/>
      <c r="B7" s="25"/>
      <c r="C7" s="25"/>
      <c r="D7" s="24"/>
      <c r="E7" s="58"/>
      <c r="F7" s="28"/>
      <c r="G7" s="28"/>
      <c r="H7" s="58"/>
      <c r="I7" s="28"/>
      <c r="J7" s="28"/>
      <c r="K7" s="28"/>
      <c r="L7" s="28" t="s">
        <v>199</v>
      </c>
      <c r="M7" s="29"/>
    </row>
    <row r="8" customHeight="1" spans="1:13">
      <c r="A8" s="24"/>
      <c r="B8" s="25"/>
      <c r="C8" s="25"/>
      <c r="D8" s="24"/>
      <c r="E8" s="58"/>
      <c r="F8" s="28"/>
      <c r="G8" s="28"/>
      <c r="H8" s="58"/>
      <c r="I8" s="28"/>
      <c r="J8" s="28"/>
      <c r="K8" s="28"/>
      <c r="L8" s="28" t="s">
        <v>199</v>
      </c>
      <c r="M8" s="29"/>
    </row>
    <row r="9" customHeight="1" spans="1:13">
      <c r="A9" s="24"/>
      <c r="B9" s="25"/>
      <c r="C9" s="25"/>
      <c r="D9" s="24"/>
      <c r="E9" s="58"/>
      <c r="F9" s="28"/>
      <c r="G9" s="28"/>
      <c r="H9" s="58"/>
      <c r="I9" s="28"/>
      <c r="J9" s="28"/>
      <c r="K9" s="28"/>
      <c r="L9" s="28" t="s">
        <v>199</v>
      </c>
      <c r="M9" s="29"/>
    </row>
    <row r="10" customHeight="1" spans="1:13">
      <c r="A10" s="24"/>
      <c r="B10" s="25"/>
      <c r="C10" s="25"/>
      <c r="D10" s="24"/>
      <c r="E10" s="58"/>
      <c r="F10" s="28"/>
      <c r="G10" s="28"/>
      <c r="H10" s="58"/>
      <c r="I10" s="28"/>
      <c r="J10" s="28"/>
      <c r="K10" s="28"/>
      <c r="L10" s="28" t="s">
        <v>199</v>
      </c>
      <c r="M10" s="29"/>
    </row>
    <row r="11" customHeight="1" spans="1:13">
      <c r="A11" s="24"/>
      <c r="B11" s="25"/>
      <c r="C11" s="25"/>
      <c r="D11" s="24"/>
      <c r="E11" s="58"/>
      <c r="F11" s="28"/>
      <c r="G11" s="28"/>
      <c r="H11" s="58"/>
      <c r="I11" s="28"/>
      <c r="J11" s="28"/>
      <c r="K11" s="28"/>
      <c r="L11" s="28" t="s">
        <v>199</v>
      </c>
      <c r="M11" s="29"/>
    </row>
    <row r="12" customHeight="1" spans="1:13">
      <c r="A12" s="24"/>
      <c r="B12" s="25"/>
      <c r="C12" s="25"/>
      <c r="D12" s="24"/>
      <c r="E12" s="58"/>
      <c r="F12" s="28"/>
      <c r="G12" s="28"/>
      <c r="H12" s="58"/>
      <c r="I12" s="28"/>
      <c r="J12" s="28"/>
      <c r="K12" s="28"/>
      <c r="L12" s="28" t="s">
        <v>199</v>
      </c>
      <c r="M12" s="29"/>
    </row>
    <row r="13" customHeight="1" spans="1:13">
      <c r="A13" s="24"/>
      <c r="B13" s="25"/>
      <c r="C13" s="25"/>
      <c r="D13" s="24"/>
      <c r="E13" s="58"/>
      <c r="F13" s="28"/>
      <c r="G13" s="28"/>
      <c r="H13" s="58"/>
      <c r="I13" s="28"/>
      <c r="J13" s="28"/>
      <c r="K13" s="28"/>
      <c r="L13" s="28" t="s">
        <v>199</v>
      </c>
      <c r="M13" s="29"/>
    </row>
    <row r="14" customHeight="1" spans="1:13">
      <c r="A14" s="24"/>
      <c r="B14" s="25"/>
      <c r="C14" s="25"/>
      <c r="D14" s="24"/>
      <c r="E14" s="58"/>
      <c r="F14" s="28"/>
      <c r="G14" s="28"/>
      <c r="H14" s="58"/>
      <c r="I14" s="28"/>
      <c r="J14" s="28"/>
      <c r="K14" s="28"/>
      <c r="L14" s="28" t="s">
        <v>199</v>
      </c>
      <c r="M14" s="29"/>
    </row>
    <row r="15" customHeight="1" spans="1:13">
      <c r="A15" s="24"/>
      <c r="B15" s="25"/>
      <c r="C15" s="25"/>
      <c r="D15" s="24"/>
      <c r="E15" s="58"/>
      <c r="F15" s="28"/>
      <c r="G15" s="28"/>
      <c r="H15" s="58"/>
      <c r="I15" s="28"/>
      <c r="J15" s="28"/>
      <c r="K15" s="28"/>
      <c r="L15" s="28" t="s">
        <v>199</v>
      </c>
      <c r="M15" s="29"/>
    </row>
    <row r="16" customHeight="1" spans="1:13">
      <c r="A16" s="24"/>
      <c r="B16" s="25"/>
      <c r="C16" s="25"/>
      <c r="D16" s="24"/>
      <c r="E16" s="58"/>
      <c r="F16" s="28"/>
      <c r="G16" s="28"/>
      <c r="H16" s="58"/>
      <c r="I16" s="28"/>
      <c r="J16" s="28"/>
      <c r="K16" s="28"/>
      <c r="L16" s="28" t="s">
        <v>199</v>
      </c>
      <c r="M16" s="29"/>
    </row>
    <row r="17" customHeight="1" spans="1:13">
      <c r="A17" s="24"/>
      <c r="B17" s="25"/>
      <c r="C17" s="25"/>
      <c r="D17" s="24"/>
      <c r="E17" s="58"/>
      <c r="F17" s="28"/>
      <c r="G17" s="28"/>
      <c r="H17" s="58"/>
      <c r="I17" s="28"/>
      <c r="J17" s="28"/>
      <c r="K17" s="28"/>
      <c r="L17" s="28" t="s">
        <v>199</v>
      </c>
      <c r="M17" s="29"/>
    </row>
    <row r="18" customHeight="1" spans="1:13">
      <c r="A18" s="24"/>
      <c r="B18" s="25"/>
      <c r="C18" s="25"/>
      <c r="D18" s="24"/>
      <c r="E18" s="58"/>
      <c r="F18" s="28"/>
      <c r="G18" s="28"/>
      <c r="H18" s="58"/>
      <c r="I18" s="28"/>
      <c r="J18" s="28"/>
      <c r="K18" s="28"/>
      <c r="L18" s="28" t="s">
        <v>199</v>
      </c>
      <c r="M18" s="29"/>
    </row>
    <row r="19" customHeight="1" spans="1:13">
      <c r="A19" s="24"/>
      <c r="B19" s="25"/>
      <c r="C19" s="25"/>
      <c r="D19" s="24"/>
      <c r="E19" s="58"/>
      <c r="F19" s="28"/>
      <c r="G19" s="28"/>
      <c r="H19" s="58"/>
      <c r="I19" s="28"/>
      <c r="J19" s="28"/>
      <c r="K19" s="28"/>
      <c r="L19" s="28"/>
      <c r="M19" s="29"/>
    </row>
    <row r="20" customHeight="1" spans="1:13">
      <c r="A20" s="24"/>
      <c r="B20" s="25"/>
      <c r="C20" s="25"/>
      <c r="D20" s="24"/>
      <c r="E20" s="58"/>
      <c r="F20" s="28"/>
      <c r="G20" s="28"/>
      <c r="H20" s="58"/>
      <c r="I20" s="28"/>
      <c r="J20" s="28"/>
      <c r="K20" s="28"/>
      <c r="L20" s="28" t="s">
        <v>199</v>
      </c>
      <c r="M20" s="29"/>
    </row>
    <row r="21" customHeight="1" spans="1:13">
      <c r="A21" s="24"/>
      <c r="B21" s="25"/>
      <c r="C21" s="25"/>
      <c r="D21" s="24"/>
      <c r="E21" s="58"/>
      <c r="F21" s="28"/>
      <c r="G21" s="28"/>
      <c r="H21" s="58"/>
      <c r="I21" s="28"/>
      <c r="J21" s="28"/>
      <c r="K21" s="28"/>
      <c r="L21" s="28" t="s">
        <v>199</v>
      </c>
      <c r="M21" s="29"/>
    </row>
    <row r="22" customHeight="1" spans="1:13">
      <c r="A22" s="24"/>
      <c r="B22" s="25"/>
      <c r="C22" s="25"/>
      <c r="D22" s="24"/>
      <c r="E22" s="58"/>
      <c r="F22" s="28"/>
      <c r="G22" s="28"/>
      <c r="H22" s="58"/>
      <c r="I22" s="28"/>
      <c r="J22" s="28"/>
      <c r="K22" s="28"/>
      <c r="L22" s="28" t="s">
        <v>199</v>
      </c>
      <c r="M22" s="29"/>
    </row>
    <row r="23" customHeight="1" spans="1:13">
      <c r="A23" s="24"/>
      <c r="B23" s="25"/>
      <c r="C23" s="25"/>
      <c r="D23" s="24"/>
      <c r="E23" s="58"/>
      <c r="F23" s="28"/>
      <c r="G23" s="28"/>
      <c r="H23" s="58"/>
      <c r="I23" s="28"/>
      <c r="J23" s="28"/>
      <c r="K23" s="28"/>
      <c r="L23" s="28" t="s">
        <v>199</v>
      </c>
      <c r="M23" s="29"/>
    </row>
    <row r="24" customHeight="1" spans="1:13">
      <c r="A24" s="24"/>
      <c r="B24" s="25"/>
      <c r="C24" s="25"/>
      <c r="D24" s="24"/>
      <c r="E24" s="58"/>
      <c r="F24" s="28"/>
      <c r="G24" s="28"/>
      <c r="H24" s="58"/>
      <c r="I24" s="28"/>
      <c r="J24" s="28"/>
      <c r="K24" s="28"/>
      <c r="L24" s="28" t="s">
        <v>199</v>
      </c>
      <c r="M24" s="29"/>
    </row>
    <row r="25" customHeight="1" spans="1:13">
      <c r="A25" s="24"/>
      <c r="B25" s="25"/>
      <c r="C25" s="25"/>
      <c r="D25" s="24"/>
      <c r="E25" s="58"/>
      <c r="F25" s="28"/>
      <c r="G25" s="28"/>
      <c r="H25" s="58"/>
      <c r="I25" s="28"/>
      <c r="J25" s="28"/>
      <c r="K25" s="28"/>
      <c r="L25" s="28" t="s">
        <v>199</v>
      </c>
      <c r="M25" s="29"/>
    </row>
    <row r="26" customHeight="1" spans="1:13">
      <c r="A26" s="30" t="s">
        <v>255</v>
      </c>
      <c r="B26" s="213"/>
      <c r="C26" s="213"/>
      <c r="D26" s="56"/>
      <c r="E26" s="58"/>
      <c r="F26" s="28"/>
      <c r="G26" s="28">
        <f>SUM(G7:G25)</f>
        <v>0</v>
      </c>
      <c r="H26" s="58"/>
      <c r="I26" s="28"/>
      <c r="J26" s="28">
        <f>SUM(J7:J25)</f>
        <v>0</v>
      </c>
      <c r="K26" s="28"/>
      <c r="L26" s="28" t="s">
        <v>199</v>
      </c>
      <c r="M26" s="29"/>
    </row>
    <row r="27" customHeight="1" spans="1:13">
      <c r="A27" s="30" t="s">
        <v>1423</v>
      </c>
      <c r="B27" s="213"/>
      <c r="C27" s="213"/>
      <c r="D27" s="56"/>
      <c r="E27" s="58"/>
      <c r="F27" s="28"/>
      <c r="G27" s="28"/>
      <c r="H27" s="58"/>
      <c r="I27" s="28"/>
      <c r="J27" s="28"/>
      <c r="K27" s="28"/>
      <c r="L27" s="28" t="s">
        <v>199</v>
      </c>
      <c r="M27" s="29"/>
    </row>
    <row r="28" customHeight="1" spans="1:13">
      <c r="A28" s="30" t="s">
        <v>189</v>
      </c>
      <c r="B28" s="213"/>
      <c r="C28" s="213"/>
      <c r="D28" s="56"/>
      <c r="E28" s="58"/>
      <c r="F28" s="28"/>
      <c r="G28" s="28">
        <f>G26-G27</f>
        <v>0</v>
      </c>
      <c r="H28" s="58"/>
      <c r="I28" s="28"/>
      <c r="J28" s="28">
        <f>J26-J27</f>
        <v>0</v>
      </c>
      <c r="K28" s="28"/>
      <c r="L28" s="28" t="s">
        <v>199</v>
      </c>
      <c r="M28" s="29"/>
    </row>
    <row r="29" customHeight="1" spans="1:13">
      <c r="A29" s="32" t="str">
        <f>基础信息!A4</f>
        <v>被评估单位填表人：俞蕊</v>
      </c>
      <c r="B29" s="32"/>
      <c r="C29" s="32"/>
      <c r="D29" s="32"/>
      <c r="E29" s="32"/>
      <c r="H29" s="57" t="str">
        <f>基础信息!A3</f>
        <v>评估人员：李美花、刘婧</v>
      </c>
      <c r="I29" s="57"/>
      <c r="J29" s="57"/>
      <c r="K29" s="57"/>
      <c r="L29" s="57"/>
      <c r="M29" s="57"/>
    </row>
    <row r="30" customHeight="1" spans="1:5">
      <c r="A30" s="126" t="str">
        <f>基础信息!A5</f>
        <v>填表日期：2021年8月27日</v>
      </c>
      <c r="B30" s="127"/>
      <c r="C30" s="127"/>
      <c r="D30" s="127"/>
      <c r="E30" s="36"/>
    </row>
  </sheetData>
  <mergeCells count="19">
    <mergeCell ref="A1:M1"/>
    <mergeCell ref="A2:M2"/>
    <mergeCell ref="L3:M3"/>
    <mergeCell ref="A4:E4"/>
    <mergeCell ref="E5:G5"/>
    <mergeCell ref="H5:J5"/>
    <mergeCell ref="A26:D26"/>
    <mergeCell ref="A27:D27"/>
    <mergeCell ref="A28:D28"/>
    <mergeCell ref="A29:E29"/>
    <mergeCell ref="H29:M29"/>
    <mergeCell ref="A30:D30"/>
    <mergeCell ref="A5:A6"/>
    <mergeCell ref="B5:B6"/>
    <mergeCell ref="C5:C6"/>
    <mergeCell ref="D5:D6"/>
    <mergeCell ref="K5:K6"/>
    <mergeCell ref="L5:L6"/>
    <mergeCell ref="M5:M6"/>
  </mergeCells>
  <printOptions horizontalCentered="1"/>
  <pageMargins left="0.35" right="0.35" top="0.87" bottom="0.87" header="1.06" footer="0.51"/>
  <pageSetup paperSize="9" fitToHeight="0" orientation="landscape" verticalDpi="600"/>
  <headerFooter scaleWithDoc="0"/>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90" zoomScaleNormal="100" workbookViewId="0">
      <selection activeCell="K4" sqref="K4:M4"/>
    </sheetView>
  </sheetViews>
  <sheetFormatPr defaultColWidth="9" defaultRowHeight="15.75" customHeight="1"/>
  <cols>
    <col min="1" max="1" width="4.375" style="13" customWidth="1"/>
    <col min="2" max="2" width="12.125" style="13" customWidth="1"/>
    <col min="3" max="3" width="11.625" style="13" customWidth="1"/>
    <col min="4" max="6" width="4.375" style="13" customWidth="1"/>
    <col min="7" max="7" width="12.125" style="13" customWidth="1"/>
    <col min="8" max="8" width="11.75" style="13" customWidth="1"/>
    <col min="9" max="9" width="11.5" style="13" customWidth="1"/>
    <col min="10" max="10" width="7" style="13" customWidth="1"/>
    <col min="11" max="11" width="11.625" style="13" customWidth="1"/>
    <col min="12" max="12" width="5.125" style="13" customWidth="1"/>
    <col min="13" max="13" width="10.75" style="13" customWidth="1"/>
    <col min="14" max="16384" width="9" style="13"/>
  </cols>
  <sheetData>
    <row r="1" s="11" customFormat="1" ht="30" customHeight="1" spans="1:13">
      <c r="A1" s="14" t="s">
        <v>1424</v>
      </c>
      <c r="B1" s="15"/>
      <c r="C1" s="15"/>
      <c r="D1" s="15"/>
      <c r="E1" s="15"/>
      <c r="F1" s="15"/>
      <c r="G1" s="15"/>
      <c r="H1" s="15"/>
      <c r="I1" s="15"/>
      <c r="J1" s="15"/>
      <c r="K1" s="15"/>
      <c r="L1" s="15"/>
      <c r="M1" s="15"/>
    </row>
    <row r="2" ht="14.1" customHeight="1" spans="1:13">
      <c r="A2" s="16" t="str">
        <f>基础信息!A1</f>
        <v>评估基准日：2021年6月30日</v>
      </c>
      <c r="B2" s="17"/>
      <c r="C2" s="17"/>
      <c r="D2" s="17"/>
      <c r="E2" s="17"/>
      <c r="F2" s="18"/>
      <c r="G2" s="18"/>
      <c r="H2" s="18"/>
      <c r="I2" s="18"/>
      <c r="J2" s="18"/>
      <c r="K2" s="18"/>
      <c r="L2" s="18"/>
      <c r="M2" s="18"/>
    </row>
    <row r="3" ht="14.1" customHeight="1" spans="1:13">
      <c r="A3" s="17"/>
      <c r="B3" s="17"/>
      <c r="C3" s="17"/>
      <c r="D3" s="17"/>
      <c r="E3" s="17"/>
      <c r="F3" s="18"/>
      <c r="G3" s="18"/>
      <c r="H3" s="18"/>
      <c r="I3" s="18"/>
      <c r="J3" s="18"/>
      <c r="K3" s="41" t="s">
        <v>1425</v>
      </c>
      <c r="L3" s="19"/>
      <c r="M3" s="19"/>
    </row>
    <row r="4" customHeight="1" spans="1:13">
      <c r="A4" s="45" t="str">
        <f>基础信息!A2</f>
        <v>被评估单位：江苏省糖烟酒总公司</v>
      </c>
      <c r="K4" s="215" t="s">
        <v>119</v>
      </c>
      <c r="L4" s="215"/>
      <c r="M4" s="215"/>
    </row>
    <row r="5" s="12" customFormat="1" customHeight="1" spans="1:13">
      <c r="A5" s="22" t="s">
        <v>120</v>
      </c>
      <c r="B5" s="22" t="s">
        <v>1426</v>
      </c>
      <c r="C5" s="197" t="s">
        <v>1427</v>
      </c>
      <c r="D5" s="197" t="s">
        <v>1143</v>
      </c>
      <c r="E5" s="197" t="s">
        <v>1144</v>
      </c>
      <c r="F5" s="197" t="s">
        <v>1362</v>
      </c>
      <c r="G5" s="223" t="s">
        <v>86</v>
      </c>
      <c r="H5" s="227"/>
      <c r="I5" s="22" t="s">
        <v>87</v>
      </c>
      <c r="J5" s="24"/>
      <c r="K5" s="24"/>
      <c r="L5" s="197" t="s">
        <v>218</v>
      </c>
      <c r="M5" s="197" t="s">
        <v>182</v>
      </c>
    </row>
    <row r="6" s="12" customFormat="1" customHeight="1" spans="1:13">
      <c r="A6" s="24"/>
      <c r="B6" s="24"/>
      <c r="C6" s="24"/>
      <c r="D6" s="24"/>
      <c r="E6" s="24"/>
      <c r="F6" s="24"/>
      <c r="G6" s="56" t="s">
        <v>1276</v>
      </c>
      <c r="H6" s="22" t="s">
        <v>1277</v>
      </c>
      <c r="I6" s="22" t="s">
        <v>1276</v>
      </c>
      <c r="J6" s="22" t="s">
        <v>1176</v>
      </c>
      <c r="K6" s="22" t="s">
        <v>1277</v>
      </c>
      <c r="L6" s="24"/>
      <c r="M6" s="24"/>
    </row>
    <row r="7" customHeight="1" spans="1:13">
      <c r="A7" s="24"/>
      <c r="B7" s="25"/>
      <c r="C7" s="25"/>
      <c r="D7" s="24"/>
      <c r="E7" s="24"/>
      <c r="F7" s="26"/>
      <c r="G7" s="27"/>
      <c r="H7" s="28"/>
      <c r="I7" s="28"/>
      <c r="J7" s="211"/>
      <c r="K7" s="28"/>
      <c r="L7" s="28" t="s">
        <v>199</v>
      </c>
      <c r="M7" s="29"/>
    </row>
    <row r="8" customHeight="1" spans="1:13">
      <c r="A8" s="24"/>
      <c r="B8" s="25"/>
      <c r="C8" s="25"/>
      <c r="D8" s="24"/>
      <c r="E8" s="24"/>
      <c r="F8" s="26"/>
      <c r="G8" s="27"/>
      <c r="H8" s="28"/>
      <c r="I8" s="28"/>
      <c r="J8" s="211"/>
      <c r="K8" s="28"/>
      <c r="L8" s="28" t="s">
        <v>199</v>
      </c>
      <c r="M8" s="29"/>
    </row>
    <row r="9" customHeight="1" spans="1:13">
      <c r="A9" s="24"/>
      <c r="B9" s="25"/>
      <c r="C9" s="25"/>
      <c r="D9" s="24"/>
      <c r="E9" s="24"/>
      <c r="F9" s="26"/>
      <c r="G9" s="27"/>
      <c r="H9" s="28"/>
      <c r="I9" s="28"/>
      <c r="J9" s="211"/>
      <c r="K9" s="28"/>
      <c r="L9" s="28" t="s">
        <v>199</v>
      </c>
      <c r="M9" s="29"/>
    </row>
    <row r="10" customHeight="1" spans="1:13">
      <c r="A10" s="24"/>
      <c r="B10" s="25"/>
      <c r="C10" s="25"/>
      <c r="D10" s="24"/>
      <c r="E10" s="24"/>
      <c r="F10" s="26"/>
      <c r="G10" s="27"/>
      <c r="H10" s="28"/>
      <c r="I10" s="28"/>
      <c r="J10" s="211"/>
      <c r="K10" s="28"/>
      <c r="L10" s="28" t="s">
        <v>199</v>
      </c>
      <c r="M10" s="29"/>
    </row>
    <row r="11" customHeight="1" spans="1:13">
      <c r="A11" s="24"/>
      <c r="B11" s="25"/>
      <c r="C11" s="25"/>
      <c r="D11" s="24"/>
      <c r="E11" s="24"/>
      <c r="F11" s="26"/>
      <c r="G11" s="27"/>
      <c r="H11" s="28"/>
      <c r="I11" s="28"/>
      <c r="J11" s="211"/>
      <c r="K11" s="28"/>
      <c r="L11" s="28" t="s">
        <v>199</v>
      </c>
      <c r="M11" s="29"/>
    </row>
    <row r="12" customHeight="1" spans="1:13">
      <c r="A12" s="24"/>
      <c r="B12" s="25"/>
      <c r="C12" s="25"/>
      <c r="D12" s="24"/>
      <c r="E12" s="24"/>
      <c r="F12" s="26"/>
      <c r="G12" s="27"/>
      <c r="H12" s="28"/>
      <c r="I12" s="28"/>
      <c r="J12" s="211"/>
      <c r="K12" s="28"/>
      <c r="L12" s="28" t="s">
        <v>199</v>
      </c>
      <c r="M12" s="29"/>
    </row>
    <row r="13" customHeight="1" spans="1:13">
      <c r="A13" s="24"/>
      <c r="B13" s="25"/>
      <c r="C13" s="25"/>
      <c r="D13" s="24"/>
      <c r="E13" s="24"/>
      <c r="F13" s="26"/>
      <c r="G13" s="27"/>
      <c r="H13" s="28"/>
      <c r="I13" s="28"/>
      <c r="J13" s="211"/>
      <c r="K13" s="28"/>
      <c r="L13" s="28" t="s">
        <v>199</v>
      </c>
      <c r="M13" s="29"/>
    </row>
    <row r="14" customHeight="1" spans="1:13">
      <c r="A14" s="24"/>
      <c r="B14" s="25"/>
      <c r="C14" s="25"/>
      <c r="D14" s="24"/>
      <c r="E14" s="24"/>
      <c r="F14" s="26"/>
      <c r="G14" s="27"/>
      <c r="H14" s="28"/>
      <c r="I14" s="28"/>
      <c r="J14" s="211"/>
      <c r="K14" s="28"/>
      <c r="L14" s="28" t="s">
        <v>199</v>
      </c>
      <c r="M14" s="29"/>
    </row>
    <row r="15" customHeight="1" spans="1:13">
      <c r="A15" s="24"/>
      <c r="B15" s="25"/>
      <c r="C15" s="25"/>
      <c r="D15" s="24"/>
      <c r="E15" s="24"/>
      <c r="F15" s="26"/>
      <c r="G15" s="27"/>
      <c r="H15" s="28"/>
      <c r="I15" s="28"/>
      <c r="J15" s="211"/>
      <c r="K15" s="28"/>
      <c r="L15" s="28" t="s">
        <v>199</v>
      </c>
      <c r="M15" s="29"/>
    </row>
    <row r="16" customHeight="1" spans="1:13">
      <c r="A16" s="24"/>
      <c r="B16" s="25"/>
      <c r="C16" s="25"/>
      <c r="D16" s="24"/>
      <c r="E16" s="24"/>
      <c r="F16" s="26"/>
      <c r="G16" s="27"/>
      <c r="H16" s="28"/>
      <c r="I16" s="28"/>
      <c r="J16" s="211"/>
      <c r="K16" s="28"/>
      <c r="L16" s="28" t="s">
        <v>199</v>
      </c>
      <c r="M16" s="29"/>
    </row>
    <row r="17" customHeight="1" spans="1:13">
      <c r="A17" s="24"/>
      <c r="B17" s="25"/>
      <c r="C17" s="25"/>
      <c r="D17" s="24"/>
      <c r="E17" s="24"/>
      <c r="F17" s="26"/>
      <c r="G17" s="27"/>
      <c r="H17" s="28"/>
      <c r="I17" s="28"/>
      <c r="J17" s="211"/>
      <c r="K17" s="28"/>
      <c r="L17" s="28" t="s">
        <v>199</v>
      </c>
      <c r="M17" s="29"/>
    </row>
    <row r="18" customHeight="1" spans="1:13">
      <c r="A18" s="24"/>
      <c r="B18" s="25"/>
      <c r="C18" s="25"/>
      <c r="D18" s="24"/>
      <c r="E18" s="24"/>
      <c r="F18" s="26"/>
      <c r="G18" s="27"/>
      <c r="H18" s="28"/>
      <c r="I18" s="28"/>
      <c r="J18" s="211"/>
      <c r="K18" s="28"/>
      <c r="L18" s="28"/>
      <c r="M18" s="29"/>
    </row>
    <row r="19" customHeight="1" spans="1:13">
      <c r="A19" s="24"/>
      <c r="B19" s="25"/>
      <c r="C19" s="25"/>
      <c r="D19" s="24"/>
      <c r="E19" s="24"/>
      <c r="F19" s="26"/>
      <c r="G19" s="27"/>
      <c r="H19" s="28"/>
      <c r="I19" s="28"/>
      <c r="J19" s="211"/>
      <c r="K19" s="28"/>
      <c r="L19" s="28" t="s">
        <v>199</v>
      </c>
      <c r="M19" s="29"/>
    </row>
    <row r="20" customHeight="1" spans="1:13">
      <c r="A20" s="24"/>
      <c r="B20" s="25"/>
      <c r="C20" s="25"/>
      <c r="D20" s="24"/>
      <c r="E20" s="24"/>
      <c r="F20" s="26"/>
      <c r="G20" s="27"/>
      <c r="H20" s="28"/>
      <c r="I20" s="28"/>
      <c r="J20" s="211"/>
      <c r="K20" s="28"/>
      <c r="L20" s="28" t="s">
        <v>199</v>
      </c>
      <c r="M20" s="29"/>
    </row>
    <row r="21" customHeight="1" spans="1:13">
      <c r="A21" s="24"/>
      <c r="B21" s="25"/>
      <c r="C21" s="25"/>
      <c r="D21" s="24"/>
      <c r="E21" s="24"/>
      <c r="F21" s="26"/>
      <c r="G21" s="27"/>
      <c r="H21" s="28"/>
      <c r="I21" s="28"/>
      <c r="J21" s="211"/>
      <c r="K21" s="28"/>
      <c r="L21" s="28" t="s">
        <v>199</v>
      </c>
      <c r="M21" s="29"/>
    </row>
    <row r="22" customHeight="1" spans="1:13">
      <c r="A22" s="24"/>
      <c r="B22" s="25"/>
      <c r="C22" s="25"/>
      <c r="D22" s="24"/>
      <c r="E22" s="24"/>
      <c r="F22" s="26"/>
      <c r="G22" s="27"/>
      <c r="H22" s="28"/>
      <c r="I22" s="28"/>
      <c r="J22" s="211"/>
      <c r="K22" s="28"/>
      <c r="L22" s="28" t="s">
        <v>199</v>
      </c>
      <c r="M22" s="29"/>
    </row>
    <row r="23" customHeight="1" spans="1:13">
      <c r="A23" s="24"/>
      <c r="B23" s="25"/>
      <c r="C23" s="25"/>
      <c r="D23" s="24"/>
      <c r="E23" s="24"/>
      <c r="F23" s="26"/>
      <c r="G23" s="27"/>
      <c r="H23" s="28"/>
      <c r="I23" s="28"/>
      <c r="J23" s="211"/>
      <c r="K23" s="28"/>
      <c r="L23" s="28" t="s">
        <v>199</v>
      </c>
      <c r="M23" s="29"/>
    </row>
    <row r="24" customHeight="1" spans="1:13">
      <c r="A24" s="24"/>
      <c r="B24" s="25"/>
      <c r="C24" s="25"/>
      <c r="D24" s="24"/>
      <c r="E24" s="24"/>
      <c r="F24" s="26"/>
      <c r="G24" s="27"/>
      <c r="H24" s="28"/>
      <c r="I24" s="28"/>
      <c r="J24" s="211"/>
      <c r="K24" s="28"/>
      <c r="L24" s="28" t="s">
        <v>199</v>
      </c>
      <c r="M24" s="29"/>
    </row>
    <row r="25" customHeight="1" spans="1:13">
      <c r="A25" s="24"/>
      <c r="B25" s="25"/>
      <c r="C25" s="25"/>
      <c r="D25" s="24"/>
      <c r="E25" s="24"/>
      <c r="F25" s="26"/>
      <c r="G25" s="27"/>
      <c r="H25" s="28"/>
      <c r="I25" s="28"/>
      <c r="J25" s="211"/>
      <c r="K25" s="28"/>
      <c r="L25" s="28" t="s">
        <v>199</v>
      </c>
      <c r="M25" s="29"/>
    </row>
    <row r="26" customHeight="1" spans="1:13">
      <c r="A26" s="22" t="s">
        <v>255</v>
      </c>
      <c r="B26" s="22"/>
      <c r="C26" s="22"/>
      <c r="D26" s="24"/>
      <c r="E26" s="24"/>
      <c r="F26" s="26"/>
      <c r="G26" s="27">
        <f>SUM(G7:G25)</f>
        <v>0</v>
      </c>
      <c r="H26" s="27">
        <f>SUM(H7:H25)</f>
        <v>0</v>
      </c>
      <c r="I26" s="27">
        <f>SUM(I7:I25)</f>
        <v>0</v>
      </c>
      <c r="J26" s="27"/>
      <c r="K26" s="27">
        <f>SUM(K7:K25)</f>
        <v>0</v>
      </c>
      <c r="L26" s="28" t="s">
        <v>199</v>
      </c>
      <c r="M26" s="29"/>
    </row>
    <row r="27" customHeight="1" spans="1:13">
      <c r="A27" s="22" t="s">
        <v>1428</v>
      </c>
      <c r="B27" s="22"/>
      <c r="C27" s="22"/>
      <c r="D27" s="24"/>
      <c r="E27" s="24"/>
      <c r="F27" s="26"/>
      <c r="G27" s="27"/>
      <c r="H27" s="27"/>
      <c r="I27" s="27"/>
      <c r="J27" s="27"/>
      <c r="K27" s="27"/>
      <c r="L27" s="28" t="s">
        <v>199</v>
      </c>
      <c r="M27" s="29"/>
    </row>
    <row r="28" customHeight="1" spans="1:13">
      <c r="A28" s="22" t="s">
        <v>1429</v>
      </c>
      <c r="B28" s="22"/>
      <c r="C28" s="22"/>
      <c r="D28" s="24"/>
      <c r="E28" s="24"/>
      <c r="F28" s="26"/>
      <c r="G28" s="27">
        <f>G26-G27</f>
        <v>0</v>
      </c>
      <c r="H28" s="27">
        <f>H26-H27</f>
        <v>0</v>
      </c>
      <c r="I28" s="27">
        <f>I26-I27</f>
        <v>0</v>
      </c>
      <c r="J28" s="27"/>
      <c r="K28" s="27">
        <f>K26-K27</f>
        <v>0</v>
      </c>
      <c r="L28" s="28" t="s">
        <v>199</v>
      </c>
      <c r="M28" s="29"/>
    </row>
    <row r="29" customHeight="1" spans="1:13">
      <c r="A29" s="32" t="str">
        <f>基础信息!A4</f>
        <v>被评估单位填表人：俞蕊</v>
      </c>
      <c r="B29" s="32"/>
      <c r="C29" s="32"/>
      <c r="D29" s="32"/>
      <c r="E29" s="127"/>
      <c r="F29" s="127"/>
      <c r="G29" s="225"/>
      <c r="H29" s="57" t="str">
        <f>基础信息!A3</f>
        <v>评估人员：李美花、刘婧</v>
      </c>
      <c r="I29" s="57"/>
      <c r="J29" s="57"/>
      <c r="K29" s="57"/>
      <c r="L29" s="57"/>
      <c r="M29" s="57"/>
    </row>
    <row r="30" customHeight="1" spans="1:6">
      <c r="A30" s="126" t="str">
        <f>基础信息!A5</f>
        <v>填表日期：2021年8月27日</v>
      </c>
      <c r="B30" s="127"/>
      <c r="C30" s="127"/>
      <c r="D30" s="127"/>
      <c r="E30" s="127"/>
      <c r="F30" s="127"/>
    </row>
  </sheetData>
  <mergeCells count="19">
    <mergeCell ref="A1:M1"/>
    <mergeCell ref="A2:M2"/>
    <mergeCell ref="K3:M3"/>
    <mergeCell ref="K4:M4"/>
    <mergeCell ref="G5:H5"/>
    <mergeCell ref="I5:K5"/>
    <mergeCell ref="A26:C26"/>
    <mergeCell ref="A27:C27"/>
    <mergeCell ref="A28:C28"/>
    <mergeCell ref="H29:M29"/>
    <mergeCell ref="A30:F30"/>
    <mergeCell ref="A5:A6"/>
    <mergeCell ref="B5:B6"/>
    <mergeCell ref="C5:C6"/>
    <mergeCell ref="D5:D6"/>
    <mergeCell ref="E5:E6"/>
    <mergeCell ref="F5:F6"/>
    <mergeCell ref="L5:L6"/>
    <mergeCell ref="M5:M6"/>
  </mergeCells>
  <printOptions horizontalCentered="1"/>
  <pageMargins left="1" right="1" top="0.87" bottom="0.87" header="1.06" footer="0.51"/>
  <pageSetup paperSize="9" fitToHeight="0" orientation="landscape" verticalDpi="600"/>
  <headerFooter scaleWithDoc="0"/>
  <legacyDrawing r:id="rId2"/>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0"/>
  <sheetViews>
    <sheetView view="pageBreakPreview" zoomScale="90" zoomScaleNormal="100" workbookViewId="0">
      <selection activeCell="P16" sqref="P16"/>
    </sheetView>
  </sheetViews>
  <sheetFormatPr defaultColWidth="9" defaultRowHeight="15.75" customHeight="1"/>
  <cols>
    <col min="1" max="1" width="4.375" style="13" customWidth="1"/>
    <col min="2" max="2" width="9" style="13"/>
    <col min="3" max="3" width="9.375" style="13" customWidth="1"/>
    <col min="4" max="4" width="4.5" style="13" customWidth="1"/>
    <col min="5" max="5" width="8" style="13" customWidth="1" outlineLevel="1"/>
    <col min="6" max="6" width="9" style="13"/>
    <col min="7" max="7" width="11.375" style="13" customWidth="1"/>
    <col min="8" max="9" width="9.25" style="13" customWidth="1"/>
    <col min="10" max="10" width="9" style="13"/>
    <col min="11" max="11" width="8.75" style="13" customWidth="1"/>
    <col min="12" max="12" width="7.875" style="13" customWidth="1"/>
    <col min="13" max="13" width="5.125" style="13" customWidth="1"/>
    <col min="14" max="14" width="5.5" style="13" customWidth="1"/>
    <col min="15" max="16384" width="9" style="13"/>
  </cols>
  <sheetData>
    <row r="1" s="11" customFormat="1" ht="30" customHeight="1" spans="1:14">
      <c r="A1" s="14" t="s">
        <v>1430</v>
      </c>
      <c r="B1" s="15"/>
      <c r="C1" s="15"/>
      <c r="D1" s="15"/>
      <c r="E1" s="15"/>
      <c r="F1" s="15"/>
      <c r="G1" s="15"/>
      <c r="H1" s="15"/>
      <c r="I1" s="15"/>
      <c r="J1" s="15"/>
      <c r="K1" s="15"/>
      <c r="L1" s="15"/>
      <c r="M1" s="15"/>
      <c r="N1" s="15"/>
    </row>
    <row r="2" ht="14.1" customHeight="1" spans="1:14">
      <c r="A2" s="16" t="str">
        <f>基础信息!A1</f>
        <v>评估基准日：2021年6月30日</v>
      </c>
      <c r="B2" s="17"/>
      <c r="C2" s="17"/>
      <c r="D2" s="17"/>
      <c r="E2" s="17"/>
      <c r="F2" s="17"/>
      <c r="G2" s="17"/>
      <c r="H2" s="18"/>
      <c r="I2" s="18"/>
      <c r="J2" s="18"/>
      <c r="K2" s="18"/>
      <c r="L2" s="18"/>
      <c r="M2" s="18"/>
      <c r="N2" s="18"/>
    </row>
    <row r="3" ht="14.1" customHeight="1" spans="1:14">
      <c r="A3" s="17"/>
      <c r="B3" s="17"/>
      <c r="C3" s="17"/>
      <c r="D3" s="17"/>
      <c r="E3" s="17"/>
      <c r="F3" s="17"/>
      <c r="G3" s="17"/>
      <c r="H3" s="18"/>
      <c r="I3" s="18"/>
      <c r="J3" s="18"/>
      <c r="K3" s="18"/>
      <c r="L3" s="18"/>
      <c r="M3" s="18"/>
      <c r="N3" s="226" t="s">
        <v>1431</v>
      </c>
    </row>
    <row r="4" customHeight="1" spans="1:14">
      <c r="A4" s="45" t="str">
        <f>基础信息!A2</f>
        <v>被评估单位：江苏省糖烟酒总公司</v>
      </c>
      <c r="N4" s="21" t="s">
        <v>119</v>
      </c>
    </row>
    <row r="5" s="12" customFormat="1" customHeight="1" spans="1:14">
      <c r="A5" s="22" t="s">
        <v>120</v>
      </c>
      <c r="B5" s="22" t="s">
        <v>1432</v>
      </c>
      <c r="C5" s="222" t="s">
        <v>1433</v>
      </c>
      <c r="D5" s="197" t="s">
        <v>1143</v>
      </c>
      <c r="E5" s="197" t="s">
        <v>1144</v>
      </c>
      <c r="F5" s="222" t="s">
        <v>1434</v>
      </c>
      <c r="G5" s="222" t="s">
        <v>1435</v>
      </c>
      <c r="H5" s="223" t="s">
        <v>86</v>
      </c>
      <c r="I5" s="227"/>
      <c r="J5" s="22" t="s">
        <v>87</v>
      </c>
      <c r="K5" s="24"/>
      <c r="L5" s="24"/>
      <c r="M5" s="197" t="s">
        <v>218</v>
      </c>
      <c r="N5" s="197" t="s">
        <v>182</v>
      </c>
    </row>
    <row r="6" s="12" customFormat="1" customHeight="1" spans="1:14">
      <c r="A6" s="24"/>
      <c r="B6" s="24"/>
      <c r="C6" s="224"/>
      <c r="D6" s="24"/>
      <c r="E6" s="24"/>
      <c r="F6" s="224"/>
      <c r="G6" s="224"/>
      <c r="H6" s="56" t="s">
        <v>1276</v>
      </c>
      <c r="I6" s="22" t="s">
        <v>1277</v>
      </c>
      <c r="J6" s="22" t="s">
        <v>1276</v>
      </c>
      <c r="K6" s="22" t="s">
        <v>1176</v>
      </c>
      <c r="L6" s="22" t="s">
        <v>1277</v>
      </c>
      <c r="M6" s="24"/>
      <c r="N6" s="24"/>
    </row>
    <row r="7" customHeight="1" spans="1:14">
      <c r="A7" s="24"/>
      <c r="B7" s="25"/>
      <c r="C7" s="25"/>
      <c r="D7" s="24"/>
      <c r="E7" s="107"/>
      <c r="F7" s="25"/>
      <c r="G7" s="24"/>
      <c r="H7" s="27"/>
      <c r="I7" s="28"/>
      <c r="J7" s="28"/>
      <c r="K7" s="211"/>
      <c r="L7" s="28"/>
      <c r="M7" s="28" t="s">
        <v>199</v>
      </c>
      <c r="N7" s="29"/>
    </row>
    <row r="8" customHeight="1" spans="1:14">
      <c r="A8" s="24"/>
      <c r="B8" s="25"/>
      <c r="C8" s="25"/>
      <c r="D8" s="24"/>
      <c r="E8" s="107"/>
      <c r="F8" s="25"/>
      <c r="G8" s="24"/>
      <c r="H8" s="27"/>
      <c r="I8" s="28"/>
      <c r="J8" s="28"/>
      <c r="K8" s="211"/>
      <c r="L8" s="28"/>
      <c r="M8" s="28" t="s">
        <v>199</v>
      </c>
      <c r="N8" s="29"/>
    </row>
    <row r="9" customHeight="1" spans="1:14">
      <c r="A9" s="24"/>
      <c r="B9" s="25"/>
      <c r="C9" s="25"/>
      <c r="D9" s="24"/>
      <c r="E9" s="107"/>
      <c r="F9" s="25"/>
      <c r="G9" s="24"/>
      <c r="H9" s="27"/>
      <c r="I9" s="28"/>
      <c r="J9" s="28"/>
      <c r="K9" s="211"/>
      <c r="L9" s="28"/>
      <c r="M9" s="28" t="s">
        <v>199</v>
      </c>
      <c r="N9" s="29"/>
    </row>
    <row r="10" customHeight="1" spans="1:14">
      <c r="A10" s="24"/>
      <c r="B10" s="25"/>
      <c r="C10" s="25"/>
      <c r="D10" s="24"/>
      <c r="E10" s="107"/>
      <c r="F10" s="25"/>
      <c r="G10" s="24"/>
      <c r="H10" s="27"/>
      <c r="I10" s="28"/>
      <c r="J10" s="28"/>
      <c r="K10" s="211"/>
      <c r="L10" s="28"/>
      <c r="M10" s="28" t="s">
        <v>199</v>
      </c>
      <c r="N10" s="29"/>
    </row>
    <row r="11" customHeight="1" spans="1:14">
      <c r="A11" s="24"/>
      <c r="B11" s="25"/>
      <c r="C11" s="25"/>
      <c r="D11" s="24"/>
      <c r="E11" s="107"/>
      <c r="F11" s="25"/>
      <c r="G11" s="24"/>
      <c r="H11" s="27"/>
      <c r="I11" s="28"/>
      <c r="J11" s="28"/>
      <c r="K11" s="211"/>
      <c r="L11" s="28"/>
      <c r="M11" s="28" t="s">
        <v>199</v>
      </c>
      <c r="N11" s="29"/>
    </row>
    <row r="12" customHeight="1" spans="1:14">
      <c r="A12" s="24"/>
      <c r="B12" s="25"/>
      <c r="C12" s="25"/>
      <c r="D12" s="24"/>
      <c r="E12" s="107"/>
      <c r="F12" s="25"/>
      <c r="G12" s="24"/>
      <c r="H12" s="27"/>
      <c r="I12" s="28"/>
      <c r="J12" s="28"/>
      <c r="K12" s="211"/>
      <c r="L12" s="28"/>
      <c r="M12" s="28" t="s">
        <v>199</v>
      </c>
      <c r="N12" s="29"/>
    </row>
    <row r="13" customHeight="1" spans="1:14">
      <c r="A13" s="24"/>
      <c r="B13" s="25"/>
      <c r="C13" s="25"/>
      <c r="D13" s="24"/>
      <c r="E13" s="107"/>
      <c r="F13" s="25"/>
      <c r="G13" s="24"/>
      <c r="H13" s="27"/>
      <c r="I13" s="28"/>
      <c r="J13" s="28"/>
      <c r="K13" s="211"/>
      <c r="L13" s="28"/>
      <c r="M13" s="28" t="s">
        <v>199</v>
      </c>
      <c r="N13" s="29"/>
    </row>
    <row r="14" customHeight="1" spans="1:14">
      <c r="A14" s="24"/>
      <c r="B14" s="25"/>
      <c r="C14" s="25"/>
      <c r="D14" s="24"/>
      <c r="E14" s="107"/>
      <c r="F14" s="25"/>
      <c r="G14" s="24"/>
      <c r="H14" s="27"/>
      <c r="I14" s="28"/>
      <c r="J14" s="28"/>
      <c r="K14" s="211"/>
      <c r="L14" s="28"/>
      <c r="M14" s="28" t="s">
        <v>199</v>
      </c>
      <c r="N14" s="29"/>
    </row>
    <row r="15" customHeight="1" spans="1:14">
      <c r="A15" s="24"/>
      <c r="B15" s="25"/>
      <c r="C15" s="25"/>
      <c r="D15" s="24"/>
      <c r="E15" s="107"/>
      <c r="F15" s="25"/>
      <c r="G15" s="24"/>
      <c r="H15" s="27"/>
      <c r="I15" s="28"/>
      <c r="J15" s="28"/>
      <c r="K15" s="211"/>
      <c r="L15" s="28"/>
      <c r="M15" s="28" t="s">
        <v>199</v>
      </c>
      <c r="N15" s="29"/>
    </row>
    <row r="16" customHeight="1" spans="1:14">
      <c r="A16" s="24"/>
      <c r="B16" s="25"/>
      <c r="C16" s="25"/>
      <c r="D16" s="24"/>
      <c r="E16" s="107"/>
      <c r="F16" s="25"/>
      <c r="G16" s="24"/>
      <c r="H16" s="27"/>
      <c r="I16" s="28"/>
      <c r="J16" s="28"/>
      <c r="K16" s="211"/>
      <c r="L16" s="28"/>
      <c r="M16" s="28" t="s">
        <v>199</v>
      </c>
      <c r="N16" s="29"/>
    </row>
    <row r="17" customHeight="1" spans="1:14">
      <c r="A17" s="24"/>
      <c r="B17" s="25"/>
      <c r="C17" s="25"/>
      <c r="D17" s="24"/>
      <c r="E17" s="107"/>
      <c r="F17" s="25"/>
      <c r="G17" s="24"/>
      <c r="H17" s="27"/>
      <c r="I17" s="28"/>
      <c r="J17" s="28"/>
      <c r="K17" s="211"/>
      <c r="L17" s="28"/>
      <c r="M17" s="28" t="s">
        <v>199</v>
      </c>
      <c r="N17" s="29"/>
    </row>
    <row r="18" customHeight="1" spans="1:14">
      <c r="A18" s="24"/>
      <c r="B18" s="25"/>
      <c r="C18" s="25"/>
      <c r="D18" s="24"/>
      <c r="E18" s="107"/>
      <c r="F18" s="25"/>
      <c r="G18" s="24"/>
      <c r="H18" s="27"/>
      <c r="I18" s="28"/>
      <c r="J18" s="28"/>
      <c r="K18" s="211"/>
      <c r="L18" s="28"/>
      <c r="M18" s="28" t="s">
        <v>199</v>
      </c>
      <c r="N18" s="29"/>
    </row>
    <row r="19" customHeight="1" spans="1:14">
      <c r="A19" s="24"/>
      <c r="B19" s="25"/>
      <c r="C19" s="25"/>
      <c r="D19" s="24"/>
      <c r="E19" s="107"/>
      <c r="F19" s="25"/>
      <c r="G19" s="24"/>
      <c r="H19" s="27"/>
      <c r="I19" s="28"/>
      <c r="J19" s="28"/>
      <c r="K19" s="211"/>
      <c r="L19" s="28"/>
      <c r="M19" s="28" t="s">
        <v>199</v>
      </c>
      <c r="N19" s="29"/>
    </row>
    <row r="20" customHeight="1" spans="1:14">
      <c r="A20" s="24"/>
      <c r="B20" s="25"/>
      <c r="C20" s="25"/>
      <c r="D20" s="24"/>
      <c r="E20" s="107"/>
      <c r="F20" s="25"/>
      <c r="G20" s="24"/>
      <c r="H20" s="27"/>
      <c r="I20" s="28"/>
      <c r="J20" s="28"/>
      <c r="K20" s="211"/>
      <c r="L20" s="28"/>
      <c r="M20" s="28" t="s">
        <v>199</v>
      </c>
      <c r="N20" s="29"/>
    </row>
    <row r="21" customHeight="1" spans="1:14">
      <c r="A21" s="24"/>
      <c r="B21" s="25"/>
      <c r="C21" s="25"/>
      <c r="D21" s="24"/>
      <c r="E21" s="107"/>
      <c r="F21" s="25"/>
      <c r="G21" s="24"/>
      <c r="H21" s="27"/>
      <c r="I21" s="28"/>
      <c r="J21" s="28"/>
      <c r="K21" s="211"/>
      <c r="L21" s="28"/>
      <c r="M21" s="28" t="s">
        <v>199</v>
      </c>
      <c r="N21" s="29"/>
    </row>
    <row r="22" customHeight="1" spans="1:14">
      <c r="A22" s="24"/>
      <c r="B22" s="25"/>
      <c r="C22" s="25"/>
      <c r="D22" s="24"/>
      <c r="E22" s="107"/>
      <c r="F22" s="25"/>
      <c r="G22" s="24"/>
      <c r="H22" s="27"/>
      <c r="I22" s="28"/>
      <c r="J22" s="28"/>
      <c r="K22" s="211"/>
      <c r="L22" s="28"/>
      <c r="M22" s="28" t="s">
        <v>199</v>
      </c>
      <c r="N22" s="29"/>
    </row>
    <row r="23" customHeight="1" spans="1:14">
      <c r="A23" s="24"/>
      <c r="B23" s="25"/>
      <c r="C23" s="25"/>
      <c r="D23" s="24"/>
      <c r="E23" s="107"/>
      <c r="F23" s="25"/>
      <c r="G23" s="24"/>
      <c r="H23" s="27"/>
      <c r="I23" s="28"/>
      <c r="J23" s="28"/>
      <c r="K23" s="211"/>
      <c r="L23" s="28"/>
      <c r="M23" s="28" t="s">
        <v>199</v>
      </c>
      <c r="N23" s="29"/>
    </row>
    <row r="24" customHeight="1" spans="1:14">
      <c r="A24" s="24"/>
      <c r="B24" s="25"/>
      <c r="C24" s="25"/>
      <c r="D24" s="24"/>
      <c r="E24" s="107"/>
      <c r="F24" s="25"/>
      <c r="G24" s="24"/>
      <c r="H24" s="27"/>
      <c r="I24" s="28"/>
      <c r="J24" s="28"/>
      <c r="K24" s="211"/>
      <c r="L24" s="28"/>
      <c r="M24" s="28" t="s">
        <v>199</v>
      </c>
      <c r="N24" s="29"/>
    </row>
    <row r="25" customHeight="1" spans="1:14">
      <c r="A25" s="30" t="s">
        <v>255</v>
      </c>
      <c r="B25" s="213"/>
      <c r="C25" s="56"/>
      <c r="D25" s="24"/>
      <c r="E25" s="107"/>
      <c r="F25" s="25"/>
      <c r="G25" s="24"/>
      <c r="H25" s="27">
        <f>SUM(H7:H24)</f>
        <v>0</v>
      </c>
      <c r="I25" s="27">
        <f>SUM(I7:I24)</f>
        <v>0</v>
      </c>
      <c r="J25" s="27">
        <f>SUM(J7:J24)</f>
        <v>0</v>
      </c>
      <c r="K25" s="27"/>
      <c r="L25" s="27">
        <f>SUM(L7:L24)</f>
        <v>0</v>
      </c>
      <c r="M25" s="28" t="s">
        <v>199</v>
      </c>
      <c r="N25" s="29"/>
    </row>
    <row r="26" customHeight="1" spans="1:14">
      <c r="A26" s="30" t="s">
        <v>1436</v>
      </c>
      <c r="B26" s="213"/>
      <c r="C26" s="56"/>
      <c r="D26" s="24"/>
      <c r="E26" s="107"/>
      <c r="F26" s="29"/>
      <c r="G26" s="24"/>
      <c r="H26" s="27"/>
      <c r="I26" s="27"/>
      <c r="J26" s="27"/>
      <c r="K26" s="27"/>
      <c r="L26" s="27"/>
      <c r="M26" s="28" t="s">
        <v>199</v>
      </c>
      <c r="N26" s="29"/>
    </row>
    <row r="27" customHeight="1" spans="1:14">
      <c r="A27" s="30" t="s">
        <v>189</v>
      </c>
      <c r="B27" s="213"/>
      <c r="C27" s="56"/>
      <c r="D27" s="24"/>
      <c r="E27" s="82"/>
      <c r="F27" s="24"/>
      <c r="G27" s="24"/>
      <c r="H27" s="27">
        <f>H25-H26</f>
        <v>0</v>
      </c>
      <c r="I27" s="27">
        <f>I25-I26</f>
        <v>0</v>
      </c>
      <c r="J27" s="27">
        <f>J25-J26</f>
        <v>0</v>
      </c>
      <c r="K27" s="27"/>
      <c r="L27" s="27">
        <f>L25-L26</f>
        <v>0</v>
      </c>
      <c r="M27" s="28" t="s">
        <v>199</v>
      </c>
      <c r="N27" s="29"/>
    </row>
    <row r="28" customHeight="1" spans="1:14">
      <c r="A28" s="32" t="str">
        <f>基础信息!A4</f>
        <v>被评估单位填表人：俞蕊</v>
      </c>
      <c r="B28" s="32"/>
      <c r="C28" s="32"/>
      <c r="D28" s="32"/>
      <c r="E28" s="127"/>
      <c r="F28" s="225"/>
      <c r="H28" s="57" t="str">
        <f>基础信息!A3</f>
        <v>评估人员：李美花、刘婧</v>
      </c>
      <c r="I28" s="57"/>
      <c r="J28" s="57"/>
      <c r="K28" s="57"/>
      <c r="L28" s="57"/>
      <c r="M28" s="57"/>
      <c r="N28" s="57"/>
    </row>
    <row r="29" customHeight="1" spans="1:5">
      <c r="A29" s="35" t="str">
        <f>基础信息!A5</f>
        <v>填表日期：2021年8月27日</v>
      </c>
      <c r="B29" s="36"/>
      <c r="C29" s="36"/>
      <c r="D29" s="36"/>
      <c r="E29" s="36"/>
    </row>
    <row r="30" customHeight="1" spans="1:5">
      <c r="A30" s="36"/>
      <c r="B30" s="36"/>
      <c r="C30" s="36"/>
      <c r="D30" s="36"/>
      <c r="E30" s="36"/>
    </row>
  </sheetData>
  <mergeCells count="17">
    <mergeCell ref="A1:N1"/>
    <mergeCell ref="A2:N2"/>
    <mergeCell ref="H5:I5"/>
    <mergeCell ref="J5:L5"/>
    <mergeCell ref="A25:C25"/>
    <mergeCell ref="A26:C26"/>
    <mergeCell ref="A27:C27"/>
    <mergeCell ref="H28:N28"/>
    <mergeCell ref="A5:A6"/>
    <mergeCell ref="B5:B6"/>
    <mergeCell ref="C5:C6"/>
    <mergeCell ref="D5:D6"/>
    <mergeCell ref="E5:E6"/>
    <mergeCell ref="F5:F6"/>
    <mergeCell ref="G5:G6"/>
    <mergeCell ref="M5:M6"/>
    <mergeCell ref="N5:N6"/>
  </mergeCells>
  <printOptions horizontalCentered="1"/>
  <pageMargins left="1" right="1" top="0.87" bottom="0.87" header="1.06" footer="0.51"/>
  <pageSetup paperSize="9" fitToHeight="0" orientation="landscape" verticalDpi="600"/>
  <headerFooter scaleWithDoc="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F23"/>
  <sheetViews>
    <sheetView view="pageBreakPreview" zoomScale="90" zoomScaleNormal="100" workbookViewId="0">
      <selection activeCell="C21" sqref="C21"/>
    </sheetView>
  </sheetViews>
  <sheetFormatPr defaultColWidth="9" defaultRowHeight="15.75" customHeight="1" outlineLevelCol="5"/>
  <cols>
    <col min="1" max="1" width="7.5" style="13" customWidth="1"/>
    <col min="2" max="2" width="39.575" style="13" customWidth="1"/>
    <col min="3" max="3" width="20.375" style="195" customWidth="1"/>
    <col min="4" max="4" width="20.25" style="195" customWidth="1"/>
    <col min="5" max="5" width="17.75" style="195" customWidth="1"/>
    <col min="6" max="6" width="17.375" style="195" customWidth="1"/>
    <col min="7" max="16384" width="9" style="13"/>
  </cols>
  <sheetData>
    <row r="1" s="11" customFormat="1" ht="30" customHeight="1" spans="1:6">
      <c r="A1" s="14" t="s">
        <v>161</v>
      </c>
      <c r="B1" s="15"/>
      <c r="C1" s="15"/>
      <c r="D1" s="15"/>
      <c r="E1" s="15"/>
      <c r="F1" s="15"/>
    </row>
    <row r="2" ht="14.1" customHeight="1" spans="1:6">
      <c r="A2" s="16" t="str">
        <f>基础信息!A1</f>
        <v>评估基准日：2021年6月30日</v>
      </c>
      <c r="B2" s="17"/>
      <c r="C2" s="17"/>
      <c r="D2" s="17"/>
      <c r="E2" s="17"/>
      <c r="F2" s="17"/>
    </row>
    <row r="3" ht="14.1" customHeight="1" spans="4:6">
      <c r="D3" s="196"/>
      <c r="E3" s="196"/>
      <c r="F3" s="376" t="s">
        <v>162</v>
      </c>
    </row>
    <row r="4" s="424" customFormat="1" customHeight="1" spans="1:6">
      <c r="A4" s="485" t="str">
        <f>基础信息!A2</f>
        <v>被评估单位：江苏省糖烟酒总公司</v>
      </c>
      <c r="B4" s="486"/>
      <c r="C4" s="486"/>
      <c r="D4" s="487"/>
      <c r="E4" s="487"/>
      <c r="F4" s="488" t="s">
        <v>119</v>
      </c>
    </row>
    <row r="5" s="114" customFormat="1" customHeight="1" spans="1:6">
      <c r="A5" s="489" t="s">
        <v>163</v>
      </c>
      <c r="B5" s="489" t="s">
        <v>121</v>
      </c>
      <c r="C5" s="490" t="s">
        <v>86</v>
      </c>
      <c r="D5" s="491" t="s">
        <v>87</v>
      </c>
      <c r="E5" s="492" t="s">
        <v>88</v>
      </c>
      <c r="F5" s="491" t="s">
        <v>164</v>
      </c>
    </row>
    <row r="6" customHeight="1" spans="1:6">
      <c r="A6" s="493" t="s">
        <v>165</v>
      </c>
      <c r="B6" s="25" t="s">
        <v>166</v>
      </c>
      <c r="C6" s="384">
        <f>'表3-1货币汇总表'!C22</f>
        <v>259695.59</v>
      </c>
      <c r="D6" s="384">
        <f>'表3-1货币汇总表'!D22</f>
        <v>259695.59</v>
      </c>
      <c r="E6" s="381">
        <f>D6-C6</f>
        <v>0</v>
      </c>
      <c r="F6" s="381">
        <f>IF(C6=0,0,E6/C6*100)</f>
        <v>0</v>
      </c>
    </row>
    <row r="7" hidden="1" customHeight="1" spans="1:6">
      <c r="A7" s="493" t="s">
        <v>167</v>
      </c>
      <c r="B7" s="373" t="s">
        <v>168</v>
      </c>
      <c r="C7" s="384"/>
      <c r="D7" s="384"/>
      <c r="E7" s="381"/>
      <c r="F7" s="381"/>
    </row>
    <row r="8" hidden="1" customHeight="1" spans="1:6">
      <c r="A8" s="493" t="s">
        <v>169</v>
      </c>
      <c r="B8" s="25" t="s">
        <v>126</v>
      </c>
      <c r="C8" s="384"/>
      <c r="D8" s="384"/>
      <c r="E8" s="381"/>
      <c r="F8" s="381"/>
    </row>
    <row r="9" hidden="1" customHeight="1" spans="1:6">
      <c r="A9" s="493" t="s">
        <v>170</v>
      </c>
      <c r="B9" s="25" t="s">
        <v>127</v>
      </c>
      <c r="C9" s="384"/>
      <c r="D9" s="384"/>
      <c r="E9" s="381"/>
      <c r="F9" s="381"/>
    </row>
    <row r="10" customHeight="1" spans="1:6">
      <c r="A10" s="493" t="s">
        <v>171</v>
      </c>
      <c r="B10" s="25" t="s">
        <v>128</v>
      </c>
      <c r="C10" s="494">
        <f>'3-5应收账款'!F639</f>
        <v>0</v>
      </c>
      <c r="D10" s="494">
        <f>'3-5应收账款'!G639</f>
        <v>0</v>
      </c>
      <c r="E10" s="381"/>
      <c r="F10" s="381"/>
    </row>
    <row r="11" customHeight="1" spans="1:6">
      <c r="A11" s="493" t="s">
        <v>172</v>
      </c>
      <c r="B11" s="25" t="s">
        <v>129</v>
      </c>
      <c r="C11" s="361">
        <f>'3-6预付账款'!F107</f>
        <v>0</v>
      </c>
      <c r="D11" s="361">
        <f>'3-6预付账款'!G107</f>
        <v>0</v>
      </c>
      <c r="E11" s="381"/>
      <c r="F11" s="381"/>
    </row>
    <row r="12" customHeight="1" spans="1:6">
      <c r="A12" s="493" t="s">
        <v>173</v>
      </c>
      <c r="B12" s="25" t="s">
        <v>130</v>
      </c>
      <c r="C12" s="384">
        <f>'3-7其他应收款'!F127</f>
        <v>17599016.28</v>
      </c>
      <c r="D12" s="384">
        <f>'3-7其他应收款'!G127</f>
        <v>17599016.28</v>
      </c>
      <c r="E12" s="381">
        <f>D12-C12</f>
        <v>0</v>
      </c>
      <c r="F12" s="381">
        <f>IF(C12=0,0,E12/C12*100)</f>
        <v>0</v>
      </c>
    </row>
    <row r="13" hidden="1" customHeight="1" spans="1:6">
      <c r="A13" s="493" t="s">
        <v>174</v>
      </c>
      <c r="B13" s="25" t="s">
        <v>131</v>
      </c>
      <c r="C13" s="384"/>
      <c r="D13" s="384"/>
      <c r="E13" s="381"/>
      <c r="F13" s="381"/>
    </row>
    <row r="14" hidden="1" customHeight="1" spans="1:6">
      <c r="A14" s="493" t="s">
        <v>175</v>
      </c>
      <c r="B14" s="25" t="s">
        <v>132</v>
      </c>
      <c r="C14" s="384"/>
      <c r="D14" s="384"/>
      <c r="E14" s="381"/>
      <c r="F14" s="381"/>
    </row>
    <row r="15" hidden="1" customHeight="1" spans="1:6">
      <c r="A15" s="493" t="s">
        <v>176</v>
      </c>
      <c r="B15" s="25" t="s">
        <v>133</v>
      </c>
      <c r="C15" s="384"/>
      <c r="D15" s="384"/>
      <c r="E15" s="381"/>
      <c r="F15" s="381"/>
    </row>
    <row r="16" customHeight="1" spans="1:6">
      <c r="A16" s="493" t="s">
        <v>177</v>
      </c>
      <c r="B16" s="25" t="s">
        <v>134</v>
      </c>
      <c r="C16" s="494">
        <f>'3-11其他流动资产'!F22</f>
        <v>0</v>
      </c>
      <c r="D16" s="384">
        <f>'3-11其他流动资产'!G22</f>
        <v>701328.3</v>
      </c>
      <c r="E16" s="381"/>
      <c r="F16" s="381"/>
    </row>
    <row r="17" customHeight="1" spans="1:6">
      <c r="A17" s="62"/>
      <c r="B17" s="495"/>
      <c r="C17" s="384"/>
      <c r="D17" s="385"/>
      <c r="E17" s="381"/>
      <c r="F17" s="381"/>
    </row>
    <row r="18" customHeight="1" spans="1:6">
      <c r="A18" s="62"/>
      <c r="B18" s="495"/>
      <c r="C18" s="384"/>
      <c r="D18" s="385"/>
      <c r="E18" s="381"/>
      <c r="F18" s="381"/>
    </row>
    <row r="19" customHeight="1" spans="1:6">
      <c r="A19" s="62"/>
      <c r="B19" s="495"/>
      <c r="C19" s="384"/>
      <c r="D19" s="385"/>
      <c r="E19" s="381"/>
      <c r="F19" s="381"/>
    </row>
    <row r="20" customHeight="1" spans="1:6">
      <c r="A20" s="62"/>
      <c r="B20" s="495"/>
      <c r="C20" s="384"/>
      <c r="D20" s="385"/>
      <c r="E20" s="381"/>
      <c r="F20" s="381"/>
    </row>
    <row r="21" customHeight="1" spans="1:6">
      <c r="A21" s="496" t="s">
        <v>178</v>
      </c>
      <c r="B21" s="497"/>
      <c r="C21" s="388">
        <f>SUM(C6:C20)</f>
        <v>17858711.87</v>
      </c>
      <c r="D21" s="388">
        <f>SUM(D6:D20)</f>
        <v>18560040.17</v>
      </c>
      <c r="E21" s="389">
        <f>D21-C21</f>
        <v>701328.3</v>
      </c>
      <c r="F21" s="381">
        <f>IF(C21=0,0,E21/C21*100)</f>
        <v>3.93</v>
      </c>
    </row>
    <row r="22" s="55" customFormat="1" customHeight="1" spans="1:6">
      <c r="A22" s="65"/>
      <c r="B22" s="13"/>
      <c r="C22" s="195"/>
      <c r="D22" s="498" t="str">
        <f>基础信息!A3</f>
        <v>评估人员：李美花、刘婧</v>
      </c>
      <c r="E22" s="498"/>
      <c r="F22" s="498"/>
    </row>
    <row r="23" customHeight="1" spans="1:1">
      <c r="A23" s="36"/>
    </row>
  </sheetData>
  <mergeCells count="5">
    <mergeCell ref="A1:F1"/>
    <mergeCell ref="A2:F2"/>
    <mergeCell ref="A4:C4"/>
    <mergeCell ref="A21:B21"/>
    <mergeCell ref="D22:F22"/>
  </mergeCells>
  <printOptions horizontalCentered="1"/>
  <pageMargins left="0.8" right="0.8" top="0.67" bottom="0.67" header="1.06" footer="0.51"/>
  <pageSetup paperSize="9" scale="98" fitToHeight="0" orientation="landscape" horizontalDpi="600" verticalDpi="600"/>
  <headerFooter scaleWithDoc="0"/>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F24"/>
  <sheetViews>
    <sheetView view="pageBreakPreview" zoomScale="90" zoomScaleNormal="100" workbookViewId="0">
      <selection activeCell="C8" sqref="C8:D8"/>
    </sheetView>
  </sheetViews>
  <sheetFormatPr defaultColWidth="9" defaultRowHeight="15.75" customHeight="1" outlineLevelCol="5"/>
  <cols>
    <col min="1" max="1" width="8.875" style="13" customWidth="1"/>
    <col min="2" max="2" width="30.875" style="13" customWidth="1"/>
    <col min="3" max="4" width="20.375" style="13" customWidth="1"/>
    <col min="5" max="5" width="20" style="13" customWidth="1"/>
    <col min="6" max="6" width="13" style="13" customWidth="1"/>
    <col min="7" max="16384" width="9" style="13"/>
  </cols>
  <sheetData>
    <row r="1" s="11" customFormat="1" ht="30" customHeight="1" spans="1:6">
      <c r="A1" s="14" t="s">
        <v>1437</v>
      </c>
      <c r="B1" s="15"/>
      <c r="C1" s="15"/>
      <c r="D1" s="15"/>
      <c r="E1" s="15"/>
      <c r="F1" s="15"/>
    </row>
    <row r="2" ht="14.1" customHeight="1" spans="1:6">
      <c r="A2" s="16" t="str">
        <f>基础信息!A1</f>
        <v>评估基准日：2021年6月30日</v>
      </c>
      <c r="B2" s="16"/>
      <c r="C2" s="16"/>
      <c r="D2" s="16"/>
      <c r="E2" s="16"/>
      <c r="F2" s="16"/>
    </row>
    <row r="3" ht="14.1" customHeight="1" spans="1:6">
      <c r="A3" s="17"/>
      <c r="B3" s="17"/>
      <c r="C3" s="17"/>
      <c r="D3" s="17"/>
      <c r="E3" s="17"/>
      <c r="F3" s="194" t="s">
        <v>1438</v>
      </c>
    </row>
    <row r="4" customHeight="1" spans="1:6">
      <c r="A4" s="115" t="str">
        <f>基础信息!A2</f>
        <v>被评估单位：江苏省糖烟酒总公司</v>
      </c>
      <c r="F4" s="61" t="s">
        <v>119</v>
      </c>
    </row>
    <row r="5" s="185" customFormat="1" customHeight="1" spans="1:6">
      <c r="A5" s="186" t="s">
        <v>163</v>
      </c>
      <c r="B5" s="186" t="s">
        <v>121</v>
      </c>
      <c r="C5" s="186" t="s">
        <v>86</v>
      </c>
      <c r="D5" s="186" t="s">
        <v>87</v>
      </c>
      <c r="E5" s="217" t="s">
        <v>88</v>
      </c>
      <c r="F5" s="186" t="s">
        <v>181</v>
      </c>
    </row>
    <row r="6" customHeight="1" spans="1:6">
      <c r="A6" s="62" t="s">
        <v>1439</v>
      </c>
      <c r="B6" s="218" t="s">
        <v>1440</v>
      </c>
      <c r="C6" s="27">
        <f>'4-10-1无形-土地'!L22</f>
        <v>0</v>
      </c>
      <c r="D6" s="27">
        <f>'4-10-1无形-土地'!M22</f>
        <v>0</v>
      </c>
      <c r="E6" s="28">
        <f>D6-C6</f>
        <v>0</v>
      </c>
      <c r="F6" s="189">
        <f>IF(C6=0,0,E6/C6*100)</f>
        <v>0</v>
      </c>
    </row>
    <row r="7" customHeight="1" spans="1:6">
      <c r="A7" s="62" t="s">
        <v>1441</v>
      </c>
      <c r="B7" s="219" t="s">
        <v>1442</v>
      </c>
      <c r="C7" s="27">
        <f>'4-10-2无形-矿业权'!J27</f>
        <v>0</v>
      </c>
      <c r="D7" s="27">
        <f>'4-10-2无形-矿业权'!K27</f>
        <v>0</v>
      </c>
      <c r="E7" s="28">
        <f>D7-C7</f>
        <v>0</v>
      </c>
      <c r="F7" s="189">
        <f>IF(C7=0,0,E7/C7*100)</f>
        <v>0</v>
      </c>
    </row>
    <row r="8" customHeight="1" spans="1:6">
      <c r="A8" s="62" t="s">
        <v>1443</v>
      </c>
      <c r="B8" s="219" t="s">
        <v>1444</v>
      </c>
      <c r="C8" s="220">
        <f>'4-10-3无形-其他'!J18</f>
        <v>0</v>
      </c>
      <c r="D8" s="200">
        <f>'4-10-3无形-其他'!L18</f>
        <v>0</v>
      </c>
      <c r="E8" s="28">
        <f>D8-C8</f>
        <v>0</v>
      </c>
      <c r="F8" s="189">
        <f>IF(C8=0,0,E8/C8*100)</f>
        <v>0</v>
      </c>
    </row>
    <row r="9" customHeight="1" spans="1:6">
      <c r="A9" s="62"/>
      <c r="B9" s="218"/>
      <c r="C9" s="27"/>
      <c r="D9" s="28"/>
      <c r="E9" s="28"/>
      <c r="F9" s="189"/>
    </row>
    <row r="10" customHeight="1" spans="1:6">
      <c r="A10" s="62"/>
      <c r="B10" s="218"/>
      <c r="C10" s="27"/>
      <c r="D10" s="28"/>
      <c r="E10" s="28"/>
      <c r="F10" s="189"/>
    </row>
    <row r="11" customHeight="1" spans="1:6">
      <c r="A11" s="62"/>
      <c r="B11" s="218"/>
      <c r="C11" s="27"/>
      <c r="D11" s="28"/>
      <c r="E11" s="28"/>
      <c r="F11" s="189"/>
    </row>
    <row r="12" customHeight="1" spans="1:6">
      <c r="A12" s="62"/>
      <c r="B12" s="218"/>
      <c r="C12" s="27"/>
      <c r="D12" s="28"/>
      <c r="E12" s="28"/>
      <c r="F12" s="189"/>
    </row>
    <row r="13" customHeight="1" spans="1:6">
      <c r="A13" s="62"/>
      <c r="B13" s="218"/>
      <c r="C13" s="27"/>
      <c r="D13" s="28"/>
      <c r="E13" s="28"/>
      <c r="F13" s="189"/>
    </row>
    <row r="14" customHeight="1" spans="1:6">
      <c r="A14" s="62"/>
      <c r="B14" s="218"/>
      <c r="C14" s="27"/>
      <c r="D14" s="28"/>
      <c r="E14" s="28"/>
      <c r="F14" s="189"/>
    </row>
    <row r="15" customHeight="1" spans="1:6">
      <c r="A15" s="62"/>
      <c r="B15" s="218"/>
      <c r="C15" s="27"/>
      <c r="D15" s="28"/>
      <c r="E15" s="28"/>
      <c r="F15" s="189"/>
    </row>
    <row r="16" customHeight="1" spans="1:6">
      <c r="A16" s="62"/>
      <c r="B16" s="218"/>
      <c r="C16" s="27"/>
      <c r="D16" s="28"/>
      <c r="E16" s="28"/>
      <c r="F16" s="189"/>
    </row>
    <row r="17" customHeight="1" spans="1:6">
      <c r="A17" s="62"/>
      <c r="B17" s="218"/>
      <c r="C17" s="27"/>
      <c r="D17" s="28"/>
      <c r="E17" s="28"/>
      <c r="F17" s="189"/>
    </row>
    <row r="18" customHeight="1" spans="1:6">
      <c r="A18" s="62"/>
      <c r="B18" s="218"/>
      <c r="C18" s="27"/>
      <c r="D18" s="28"/>
      <c r="E18" s="28"/>
      <c r="F18" s="189"/>
    </row>
    <row r="19" customHeight="1" spans="1:6">
      <c r="A19" s="62"/>
      <c r="B19" s="218"/>
      <c r="C19" s="27"/>
      <c r="D19" s="28"/>
      <c r="E19" s="28"/>
      <c r="F19" s="189"/>
    </row>
    <row r="20" s="55" customFormat="1" customHeight="1" spans="1:6">
      <c r="A20" s="217" t="s">
        <v>1445</v>
      </c>
      <c r="B20" s="221"/>
      <c r="C20" s="193">
        <f>SUM(C6:C19)</f>
        <v>0</v>
      </c>
      <c r="D20" s="193">
        <f>SUM(D6:D19)</f>
        <v>0</v>
      </c>
      <c r="E20" s="124">
        <f>D20-C20</f>
        <v>0</v>
      </c>
      <c r="F20" s="189">
        <f>IF(C20=0,0,E20/C20*100)</f>
        <v>0</v>
      </c>
    </row>
    <row r="21" s="55" customFormat="1" customHeight="1" spans="1:6">
      <c r="A21" s="191" t="s">
        <v>1446</v>
      </c>
      <c r="B21" s="192"/>
      <c r="C21" s="193"/>
      <c r="D21" s="193"/>
      <c r="E21" s="124"/>
      <c r="F21" s="189"/>
    </row>
    <row r="22" s="55" customFormat="1" customHeight="1" spans="1:6">
      <c r="A22" s="217" t="s">
        <v>1221</v>
      </c>
      <c r="B22" s="221"/>
      <c r="C22" s="193">
        <f>C20-C21</f>
        <v>0</v>
      </c>
      <c r="D22" s="193">
        <f>D20-D21</f>
        <v>0</v>
      </c>
      <c r="E22" s="124">
        <f>D22-C22</f>
        <v>0</v>
      </c>
      <c r="F22" s="189">
        <f>IF(C22=0,0,E22/C22*100)</f>
        <v>0</v>
      </c>
    </row>
    <row r="23" customHeight="1" spans="1:6">
      <c r="A23" s="67"/>
      <c r="D23" s="57" t="str">
        <f>基础信息!A3</f>
        <v>评估人员：李美花、刘婧</v>
      </c>
      <c r="E23" s="57"/>
      <c r="F23" s="57"/>
    </row>
    <row r="24" customHeight="1" spans="1:1">
      <c r="A24" s="67"/>
    </row>
  </sheetData>
  <mergeCells count="6">
    <mergeCell ref="A1:F1"/>
    <mergeCell ref="A2:F2"/>
    <mergeCell ref="A20:B20"/>
    <mergeCell ref="A21:B21"/>
    <mergeCell ref="A22:B22"/>
    <mergeCell ref="D23:F23"/>
  </mergeCells>
  <printOptions horizontalCentered="1"/>
  <pageMargins left="1" right="1" top="0.87" bottom="0.87" header="1.06" footer="0.51"/>
  <pageSetup paperSize="9" fitToHeight="0" orientation="landscape" verticalDpi="600"/>
  <headerFooter scaleWithDoc="0"/>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view="pageBreakPreview" zoomScale="90" zoomScaleNormal="100" workbookViewId="0">
      <selection activeCell="N4" sqref="N4:P4"/>
    </sheetView>
  </sheetViews>
  <sheetFormatPr defaultColWidth="9" defaultRowHeight="15.75" customHeight="1"/>
  <cols>
    <col min="1" max="1" width="4.5" style="13" customWidth="1"/>
    <col min="2" max="2" width="6.875" style="13" customWidth="1"/>
    <col min="3" max="3" width="8.625" style="13" customWidth="1"/>
    <col min="4" max="4" width="9.5" style="13" customWidth="1"/>
    <col min="5" max="7" width="5.375" style="13" customWidth="1"/>
    <col min="8" max="9" width="5.125" style="13" customWidth="1"/>
    <col min="10" max="10" width="8" style="13" customWidth="1"/>
    <col min="11" max="11" width="11.25" style="13" customWidth="1"/>
    <col min="12" max="12" width="9.875" style="13" customWidth="1"/>
    <col min="13" max="13" width="10.125" style="13" customWidth="1"/>
    <col min="14" max="14" width="7" style="13" customWidth="1"/>
    <col min="15" max="15" width="6.875" style="13" customWidth="1"/>
    <col min="16" max="16" width="8" style="13" customWidth="1"/>
    <col min="17" max="16384" width="9" style="13"/>
  </cols>
  <sheetData>
    <row r="1" s="11" customFormat="1" ht="30" customHeight="1" spans="1:16">
      <c r="A1" s="14" t="s">
        <v>1447</v>
      </c>
      <c r="B1" s="15"/>
      <c r="C1" s="15"/>
      <c r="D1" s="15"/>
      <c r="E1" s="15"/>
      <c r="F1" s="15"/>
      <c r="G1" s="15"/>
      <c r="H1" s="15"/>
      <c r="I1" s="15"/>
      <c r="J1" s="15"/>
      <c r="K1" s="15"/>
      <c r="L1" s="15"/>
      <c r="M1" s="15"/>
      <c r="N1" s="15"/>
      <c r="O1" s="15"/>
      <c r="P1" s="15"/>
    </row>
    <row r="2" ht="14.1" customHeight="1" spans="1:16">
      <c r="A2" s="16" t="str">
        <f>基础信息!A1</f>
        <v>评估基准日：2021年6月30日</v>
      </c>
      <c r="B2" s="17"/>
      <c r="C2" s="17"/>
      <c r="D2" s="17"/>
      <c r="E2" s="17"/>
      <c r="F2" s="17"/>
      <c r="G2" s="17"/>
      <c r="H2" s="17"/>
      <c r="I2" s="17"/>
      <c r="J2" s="18"/>
      <c r="K2" s="18"/>
      <c r="L2" s="18"/>
      <c r="M2" s="18"/>
      <c r="N2" s="18"/>
      <c r="O2" s="18"/>
      <c r="P2" s="18"/>
    </row>
    <row r="3" ht="14.1" customHeight="1" spans="1:16">
      <c r="A3" s="17"/>
      <c r="B3" s="17"/>
      <c r="C3" s="17"/>
      <c r="D3" s="17"/>
      <c r="E3" s="17"/>
      <c r="F3" s="17"/>
      <c r="G3" s="17"/>
      <c r="H3" s="17"/>
      <c r="I3" s="17"/>
      <c r="J3" s="18"/>
      <c r="K3" s="18"/>
      <c r="L3" s="18"/>
      <c r="M3" s="18"/>
      <c r="N3" s="18"/>
      <c r="O3" s="41" t="s">
        <v>1448</v>
      </c>
      <c r="P3" s="19"/>
    </row>
    <row r="4" customHeight="1" spans="1:16">
      <c r="A4" s="45" t="str">
        <f>基础信息!A2</f>
        <v>被评估单位：江苏省糖烟酒总公司</v>
      </c>
      <c r="N4" s="215" t="s">
        <v>119</v>
      </c>
      <c r="O4" s="215"/>
      <c r="P4" s="215"/>
    </row>
    <row r="5" s="48" customFormat="1" ht="27.75" customHeight="1" spans="1:16">
      <c r="A5" s="197" t="s">
        <v>120</v>
      </c>
      <c r="B5" s="197" t="s">
        <v>1285</v>
      </c>
      <c r="C5" s="214" t="s">
        <v>1286</v>
      </c>
      <c r="D5" s="197" t="s">
        <v>1287</v>
      </c>
      <c r="E5" s="197" t="s">
        <v>1288</v>
      </c>
      <c r="F5" s="197" t="s">
        <v>1289</v>
      </c>
      <c r="G5" s="197" t="s">
        <v>1290</v>
      </c>
      <c r="H5" s="197" t="s">
        <v>1291</v>
      </c>
      <c r="I5" s="197" t="s">
        <v>1292</v>
      </c>
      <c r="J5" s="197" t="s">
        <v>1293</v>
      </c>
      <c r="K5" s="197" t="s">
        <v>1294</v>
      </c>
      <c r="L5" s="23" t="s">
        <v>86</v>
      </c>
      <c r="M5" s="197" t="s">
        <v>87</v>
      </c>
      <c r="N5" s="197" t="s">
        <v>88</v>
      </c>
      <c r="O5" s="197" t="s">
        <v>218</v>
      </c>
      <c r="P5" s="197" t="s">
        <v>182</v>
      </c>
    </row>
    <row r="6" customHeight="1" spans="1:16">
      <c r="A6" s="24"/>
      <c r="B6" s="24"/>
      <c r="C6" s="107"/>
      <c r="D6" s="25"/>
      <c r="E6" s="26"/>
      <c r="F6" s="24"/>
      <c r="G6" s="24"/>
      <c r="H6" s="24"/>
      <c r="I6" s="24"/>
      <c r="J6" s="28"/>
      <c r="K6" s="28"/>
      <c r="L6" s="27"/>
      <c r="M6" s="28"/>
      <c r="N6" s="28"/>
      <c r="O6" s="28" t="s">
        <v>199</v>
      </c>
      <c r="P6" s="29"/>
    </row>
    <row r="7" customHeight="1" spans="1:16">
      <c r="A7" s="24"/>
      <c r="B7" s="24"/>
      <c r="C7" s="107"/>
      <c r="D7" s="25"/>
      <c r="E7" s="26"/>
      <c r="F7" s="24"/>
      <c r="G7" s="24"/>
      <c r="H7" s="24"/>
      <c r="I7" s="24"/>
      <c r="J7" s="28"/>
      <c r="K7" s="28"/>
      <c r="L7" s="28"/>
      <c r="M7" s="28"/>
      <c r="N7" s="28"/>
      <c r="O7" s="28" t="s">
        <v>199</v>
      </c>
      <c r="P7" s="29"/>
    </row>
    <row r="8" customHeight="1" spans="1:16">
      <c r="A8" s="24"/>
      <c r="B8" s="24"/>
      <c r="C8" s="107"/>
      <c r="D8" s="25"/>
      <c r="E8" s="26"/>
      <c r="F8" s="24"/>
      <c r="G8" s="24"/>
      <c r="H8" s="24"/>
      <c r="I8" s="24"/>
      <c r="J8" s="28"/>
      <c r="K8" s="28"/>
      <c r="L8" s="28"/>
      <c r="M8" s="28"/>
      <c r="N8" s="28"/>
      <c r="O8" s="28" t="s">
        <v>199</v>
      </c>
      <c r="P8" s="29"/>
    </row>
    <row r="9" customHeight="1" spans="1:16">
      <c r="A9" s="24"/>
      <c r="B9" s="24"/>
      <c r="C9" s="107"/>
      <c r="D9" s="25"/>
      <c r="E9" s="26"/>
      <c r="F9" s="24"/>
      <c r="G9" s="24"/>
      <c r="H9" s="24"/>
      <c r="I9" s="24"/>
      <c r="J9" s="28"/>
      <c r="K9" s="28"/>
      <c r="L9" s="28"/>
      <c r="M9" s="28"/>
      <c r="N9" s="28"/>
      <c r="O9" s="28" t="s">
        <v>199</v>
      </c>
      <c r="P9" s="29"/>
    </row>
    <row r="10" customHeight="1" spans="1:16">
      <c r="A10" s="24"/>
      <c r="B10" s="24"/>
      <c r="C10" s="107"/>
      <c r="D10" s="25"/>
      <c r="E10" s="26"/>
      <c r="F10" s="24"/>
      <c r="G10" s="24"/>
      <c r="H10" s="24"/>
      <c r="I10" s="24"/>
      <c r="J10" s="28"/>
      <c r="K10" s="28"/>
      <c r="L10" s="28"/>
      <c r="M10" s="28"/>
      <c r="N10" s="28"/>
      <c r="O10" s="28" t="s">
        <v>199</v>
      </c>
      <c r="P10" s="29"/>
    </row>
    <row r="11" customHeight="1" spans="1:16">
      <c r="A11" s="24"/>
      <c r="B11" s="24"/>
      <c r="C11" s="107"/>
      <c r="D11" s="25"/>
      <c r="E11" s="26"/>
      <c r="F11" s="24"/>
      <c r="G11" s="24"/>
      <c r="H11" s="24"/>
      <c r="I11" s="24"/>
      <c r="J11" s="28"/>
      <c r="K11" s="28"/>
      <c r="L11" s="28"/>
      <c r="M11" s="28"/>
      <c r="N11" s="28"/>
      <c r="O11" s="28" t="s">
        <v>199</v>
      </c>
      <c r="P11" s="29"/>
    </row>
    <row r="12" customHeight="1" spans="1:16">
      <c r="A12" s="24"/>
      <c r="B12" s="24"/>
      <c r="C12" s="107"/>
      <c r="D12" s="25"/>
      <c r="E12" s="26"/>
      <c r="F12" s="24"/>
      <c r="G12" s="24"/>
      <c r="H12" s="24"/>
      <c r="I12" s="24"/>
      <c r="J12" s="28"/>
      <c r="K12" s="28"/>
      <c r="L12" s="28"/>
      <c r="M12" s="28"/>
      <c r="N12" s="28"/>
      <c r="O12" s="28" t="s">
        <v>199</v>
      </c>
      <c r="P12" s="29"/>
    </row>
    <row r="13" customHeight="1" spans="1:16">
      <c r="A13" s="24"/>
      <c r="B13" s="24"/>
      <c r="C13" s="107"/>
      <c r="D13" s="25"/>
      <c r="E13" s="26"/>
      <c r="F13" s="24"/>
      <c r="G13" s="24"/>
      <c r="H13" s="24"/>
      <c r="I13" s="24"/>
      <c r="J13" s="28"/>
      <c r="K13" s="28"/>
      <c r="L13" s="28"/>
      <c r="M13" s="28"/>
      <c r="N13" s="28"/>
      <c r="O13" s="28" t="s">
        <v>199</v>
      </c>
      <c r="P13" s="29"/>
    </row>
    <row r="14" customHeight="1" spans="1:16">
      <c r="A14" s="24"/>
      <c r="B14" s="24"/>
      <c r="C14" s="107"/>
      <c r="D14" s="25"/>
      <c r="E14" s="26"/>
      <c r="F14" s="24"/>
      <c r="G14" s="24"/>
      <c r="H14" s="24"/>
      <c r="I14" s="24"/>
      <c r="J14" s="28"/>
      <c r="K14" s="28"/>
      <c r="L14" s="28"/>
      <c r="M14" s="28"/>
      <c r="N14" s="28"/>
      <c r="O14" s="28" t="s">
        <v>199</v>
      </c>
      <c r="P14" s="29"/>
    </row>
    <row r="15" customHeight="1" spans="1:16">
      <c r="A15" s="24"/>
      <c r="B15" s="24"/>
      <c r="C15" s="107"/>
      <c r="D15" s="25"/>
      <c r="E15" s="26"/>
      <c r="F15" s="24"/>
      <c r="G15" s="24"/>
      <c r="H15" s="24"/>
      <c r="I15" s="24"/>
      <c r="J15" s="28"/>
      <c r="K15" s="28"/>
      <c r="L15" s="28"/>
      <c r="M15" s="28"/>
      <c r="N15" s="28"/>
      <c r="O15" s="28" t="s">
        <v>199</v>
      </c>
      <c r="P15" s="29"/>
    </row>
    <row r="16" customHeight="1" spans="1:16">
      <c r="A16" s="24"/>
      <c r="B16" s="24"/>
      <c r="C16" s="107"/>
      <c r="D16" s="25"/>
      <c r="E16" s="26"/>
      <c r="F16" s="24"/>
      <c r="G16" s="24"/>
      <c r="H16" s="24"/>
      <c r="I16" s="24"/>
      <c r="J16" s="28"/>
      <c r="K16" s="28"/>
      <c r="L16" s="28"/>
      <c r="M16" s="28"/>
      <c r="N16" s="28"/>
      <c r="O16" s="28" t="s">
        <v>199</v>
      </c>
      <c r="P16" s="29"/>
    </row>
    <row r="17" customHeight="1" spans="1:16">
      <c r="A17" s="24"/>
      <c r="B17" s="24"/>
      <c r="C17" s="107"/>
      <c r="D17" s="25"/>
      <c r="E17" s="26"/>
      <c r="F17" s="24"/>
      <c r="G17" s="24"/>
      <c r="H17" s="24"/>
      <c r="I17" s="24"/>
      <c r="J17" s="28"/>
      <c r="K17" s="28"/>
      <c r="L17" s="28"/>
      <c r="M17" s="28"/>
      <c r="N17" s="28"/>
      <c r="O17" s="28" t="s">
        <v>199</v>
      </c>
      <c r="P17" s="29"/>
    </row>
    <row r="18" customHeight="1" spans="1:16">
      <c r="A18" s="24"/>
      <c r="B18" s="24"/>
      <c r="C18" s="107"/>
      <c r="D18" s="25"/>
      <c r="E18" s="26"/>
      <c r="F18" s="24"/>
      <c r="G18" s="24"/>
      <c r="H18" s="24"/>
      <c r="I18" s="24"/>
      <c r="J18" s="28"/>
      <c r="K18" s="28"/>
      <c r="L18" s="28"/>
      <c r="M18" s="28"/>
      <c r="N18" s="28"/>
      <c r="O18" s="28" t="s">
        <v>199</v>
      </c>
      <c r="P18" s="29"/>
    </row>
    <row r="19" customHeight="1" spans="1:16">
      <c r="A19" s="24"/>
      <c r="B19" s="24"/>
      <c r="C19" s="107"/>
      <c r="D19" s="25"/>
      <c r="E19" s="26"/>
      <c r="F19" s="24"/>
      <c r="G19" s="24"/>
      <c r="H19" s="24"/>
      <c r="I19" s="24"/>
      <c r="J19" s="28"/>
      <c r="K19" s="28"/>
      <c r="L19" s="28"/>
      <c r="M19" s="28"/>
      <c r="N19" s="28"/>
      <c r="O19" s="28" t="s">
        <v>199</v>
      </c>
      <c r="P19" s="29"/>
    </row>
    <row r="20" customHeight="1" spans="1:16">
      <c r="A20" s="24"/>
      <c r="B20" s="24"/>
      <c r="C20" s="107"/>
      <c r="D20" s="25"/>
      <c r="E20" s="26"/>
      <c r="F20" s="24"/>
      <c r="G20" s="24"/>
      <c r="H20" s="24"/>
      <c r="I20" s="24"/>
      <c r="J20" s="28"/>
      <c r="K20" s="28"/>
      <c r="L20" s="28"/>
      <c r="M20" s="28"/>
      <c r="N20" s="28"/>
      <c r="O20" s="28" t="s">
        <v>199</v>
      </c>
      <c r="P20" s="29"/>
    </row>
    <row r="21" customHeight="1" spans="1:16">
      <c r="A21" s="24"/>
      <c r="B21" s="24"/>
      <c r="C21" s="107"/>
      <c r="D21" s="25"/>
      <c r="E21" s="26"/>
      <c r="F21" s="24"/>
      <c r="G21" s="24"/>
      <c r="H21" s="24"/>
      <c r="I21" s="24"/>
      <c r="J21" s="28"/>
      <c r="K21" s="28"/>
      <c r="L21" s="28"/>
      <c r="M21" s="28"/>
      <c r="N21" s="28"/>
      <c r="O21" s="28" t="s">
        <v>199</v>
      </c>
      <c r="P21" s="29"/>
    </row>
    <row r="22" s="55" customFormat="1" customHeight="1" spans="1:16">
      <c r="A22" s="121" t="s">
        <v>200</v>
      </c>
      <c r="B22" s="207"/>
      <c r="C22" s="207"/>
      <c r="D22" s="122"/>
      <c r="E22" s="123"/>
      <c r="F22" s="180"/>
      <c r="G22" s="180"/>
      <c r="H22" s="180"/>
      <c r="I22" s="180"/>
      <c r="J22" s="124"/>
      <c r="K22" s="124"/>
      <c r="L22" s="124">
        <f>SUM(L6:L21)</f>
        <v>0</v>
      </c>
      <c r="M22" s="124">
        <f>SUM(M6:M21)</f>
        <v>0</v>
      </c>
      <c r="N22" s="124"/>
      <c r="O22" s="124" t="s">
        <v>199</v>
      </c>
      <c r="P22" s="54"/>
    </row>
    <row r="23" customHeight="1" spans="1:16">
      <c r="A23" s="32" t="str">
        <f>基础信息!A4</f>
        <v>被评估单位填表人：俞蕊</v>
      </c>
      <c r="B23" s="32"/>
      <c r="C23" s="32"/>
      <c r="D23" s="32"/>
      <c r="E23" s="32"/>
      <c r="F23" s="32"/>
      <c r="G23" s="32"/>
      <c r="H23" s="32"/>
      <c r="J23" s="216" t="str">
        <f>基础信息!A3</f>
        <v>评估人员：李美花、刘婧</v>
      </c>
      <c r="K23" s="57"/>
      <c r="L23" s="57"/>
      <c r="M23" s="57"/>
      <c r="N23" s="57"/>
      <c r="O23" s="57"/>
      <c r="P23" s="57"/>
    </row>
    <row r="24" customHeight="1" spans="1:8">
      <c r="A24" s="35" t="str">
        <f>基础信息!A5</f>
        <v>填表日期：2021年8月27日</v>
      </c>
      <c r="B24" s="36"/>
      <c r="C24" s="36"/>
      <c r="D24" s="36"/>
      <c r="E24" s="36"/>
      <c r="F24" s="36"/>
      <c r="G24" s="36"/>
      <c r="H24" s="36"/>
    </row>
  </sheetData>
  <mergeCells count="7">
    <mergeCell ref="A1:P1"/>
    <mergeCell ref="A2:P2"/>
    <mergeCell ref="O3:P3"/>
    <mergeCell ref="N4:P4"/>
    <mergeCell ref="A22:D22"/>
    <mergeCell ref="A23:H23"/>
    <mergeCell ref="J23:P23"/>
  </mergeCells>
  <printOptions horizontalCentered="1"/>
  <pageMargins left="1" right="1" top="0.87" bottom="0.87" header="1.06" footer="0.51"/>
  <pageSetup paperSize="9" scale="99" fitToHeight="0" orientation="landscape" verticalDpi="600"/>
  <headerFooter scaleWithDoc="0"/>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9"/>
  <sheetViews>
    <sheetView view="pageBreakPreview" zoomScale="90" zoomScaleNormal="100" topLeftCell="A2" workbookViewId="0">
      <selection activeCell="M4" sqref="M4"/>
    </sheetView>
  </sheetViews>
  <sheetFormatPr defaultColWidth="9" defaultRowHeight="15.75"/>
  <cols>
    <col min="1" max="1" width="4" customWidth="1"/>
    <col min="2" max="2" width="14.75" customWidth="1"/>
    <col min="3" max="3" width="10.625" customWidth="1"/>
    <col min="4" max="4" width="5.375" customWidth="1"/>
    <col min="5" max="5" width="8.5" customWidth="1"/>
    <col min="6" max="6" width="7.125" customWidth="1"/>
    <col min="7" max="7" width="8.375" customWidth="1"/>
    <col min="8" max="8" width="10.625" customWidth="1"/>
    <col min="9" max="9" width="11" customWidth="1"/>
    <col min="10" max="10" width="8.25" customWidth="1"/>
    <col min="11" max="11" width="7.75" customWidth="1"/>
    <col min="12" max="12" width="6.5" customWidth="1"/>
    <col min="13" max="13" width="6" customWidth="1"/>
    <col min="14" max="14" width="7.125" customWidth="1"/>
  </cols>
  <sheetData>
    <row r="1" ht="22.5" spans="1:14">
      <c r="A1" s="14" t="s">
        <v>1449</v>
      </c>
      <c r="B1" s="14"/>
      <c r="C1" s="15"/>
      <c r="D1" s="15"/>
      <c r="E1" s="15"/>
      <c r="F1" s="15"/>
      <c r="G1" s="15"/>
      <c r="H1" s="15"/>
      <c r="I1" s="15"/>
      <c r="J1" s="15"/>
      <c r="K1" s="15"/>
      <c r="L1" s="15"/>
      <c r="M1" s="15"/>
      <c r="N1" s="15"/>
    </row>
    <row r="2" spans="1:14">
      <c r="A2" s="16" t="str">
        <f>基础信息!A1</f>
        <v>评估基准日：2021年6月30日</v>
      </c>
      <c r="B2" s="17"/>
      <c r="C2" s="17"/>
      <c r="D2" s="17"/>
      <c r="E2" s="17"/>
      <c r="F2" s="17"/>
      <c r="G2" s="17"/>
      <c r="H2" s="17"/>
      <c r="I2" s="18"/>
      <c r="J2" s="18"/>
      <c r="K2" s="18"/>
      <c r="L2" s="18"/>
      <c r="M2" s="18"/>
      <c r="N2" s="18"/>
    </row>
    <row r="3" spans="1:14">
      <c r="A3" s="17"/>
      <c r="B3" s="17"/>
      <c r="C3" s="17"/>
      <c r="D3" s="17"/>
      <c r="E3" s="17"/>
      <c r="F3" s="17"/>
      <c r="G3" s="17"/>
      <c r="H3" s="17"/>
      <c r="I3" s="18"/>
      <c r="J3" s="18"/>
      <c r="K3" s="18"/>
      <c r="L3" s="18"/>
      <c r="M3" s="41" t="s">
        <v>1450</v>
      </c>
      <c r="N3" s="19"/>
    </row>
    <row r="4" spans="1:14">
      <c r="A4" s="50" t="str">
        <f>基础信息!A2</f>
        <v>被评估单位：江苏省糖烟酒总公司</v>
      </c>
      <c r="B4" s="50"/>
      <c r="C4" s="50"/>
      <c r="D4" s="50"/>
      <c r="E4" s="13"/>
      <c r="F4" s="13"/>
      <c r="G4" s="13"/>
      <c r="H4" s="13"/>
      <c r="I4" s="13"/>
      <c r="J4" s="13"/>
      <c r="K4" s="13"/>
      <c r="L4" s="13"/>
      <c r="M4" s="13"/>
      <c r="N4" s="21" t="s">
        <v>119</v>
      </c>
    </row>
    <row r="5" ht="39" customHeight="1" spans="1:14">
      <c r="A5" s="197" t="s">
        <v>120</v>
      </c>
      <c r="B5" s="197" t="s">
        <v>1451</v>
      </c>
      <c r="C5" s="212" t="s">
        <v>1452</v>
      </c>
      <c r="D5" s="197" t="s">
        <v>1453</v>
      </c>
      <c r="E5" s="197" t="s">
        <v>1288</v>
      </c>
      <c r="F5" s="197" t="s">
        <v>1454</v>
      </c>
      <c r="G5" s="197" t="s">
        <v>1455</v>
      </c>
      <c r="H5" s="197" t="s">
        <v>1456</v>
      </c>
      <c r="I5" s="197" t="s">
        <v>1294</v>
      </c>
      <c r="J5" s="23" t="s">
        <v>86</v>
      </c>
      <c r="K5" s="197" t="s">
        <v>87</v>
      </c>
      <c r="L5" s="197" t="s">
        <v>88</v>
      </c>
      <c r="M5" s="197" t="s">
        <v>218</v>
      </c>
      <c r="N5" s="197" t="s">
        <v>182</v>
      </c>
    </row>
    <row r="6" spans="1:14">
      <c r="A6" s="24"/>
      <c r="B6" s="24"/>
      <c r="C6" s="24"/>
      <c r="D6" s="24"/>
      <c r="E6" s="26"/>
      <c r="F6" s="24"/>
      <c r="G6" s="24"/>
      <c r="H6" s="24"/>
      <c r="I6" s="28"/>
      <c r="J6" s="27"/>
      <c r="K6" s="28"/>
      <c r="L6" s="28"/>
      <c r="M6" s="28" t="s">
        <v>199</v>
      </c>
      <c r="N6" s="29"/>
    </row>
    <row r="7" spans="1:14">
      <c r="A7" s="24"/>
      <c r="B7" s="24"/>
      <c r="C7" s="24"/>
      <c r="D7" s="24"/>
      <c r="E7" s="26"/>
      <c r="F7" s="24"/>
      <c r="G7" s="24"/>
      <c r="H7" s="24"/>
      <c r="I7" s="28"/>
      <c r="J7" s="28"/>
      <c r="K7" s="28"/>
      <c r="L7" s="28"/>
      <c r="M7" s="28" t="s">
        <v>199</v>
      </c>
      <c r="N7" s="29"/>
    </row>
    <row r="8" spans="1:14">
      <c r="A8" s="24"/>
      <c r="B8" s="24"/>
      <c r="C8" s="24"/>
      <c r="D8" s="24"/>
      <c r="E8" s="26"/>
      <c r="F8" s="24"/>
      <c r="G8" s="24"/>
      <c r="H8" s="24"/>
      <c r="I8" s="28"/>
      <c r="J8" s="28"/>
      <c r="K8" s="28"/>
      <c r="L8" s="28"/>
      <c r="M8" s="28" t="s">
        <v>199</v>
      </c>
      <c r="N8" s="29"/>
    </row>
    <row r="9" spans="1:14">
      <c r="A9" s="24"/>
      <c r="B9" s="24"/>
      <c r="C9" s="24"/>
      <c r="D9" s="24"/>
      <c r="E9" s="26"/>
      <c r="F9" s="24"/>
      <c r="G9" s="24"/>
      <c r="H9" s="24"/>
      <c r="I9" s="28"/>
      <c r="J9" s="28"/>
      <c r="K9" s="28"/>
      <c r="L9" s="28"/>
      <c r="M9" s="28" t="s">
        <v>199</v>
      </c>
      <c r="N9" s="29"/>
    </row>
    <row r="10" spans="1:14">
      <c r="A10" s="24"/>
      <c r="B10" s="24"/>
      <c r="C10" s="24"/>
      <c r="D10" s="24"/>
      <c r="E10" s="26"/>
      <c r="F10" s="24"/>
      <c r="G10" s="24"/>
      <c r="H10" s="24"/>
      <c r="I10" s="28"/>
      <c r="J10" s="28"/>
      <c r="K10" s="28"/>
      <c r="L10" s="28"/>
      <c r="M10" s="28" t="s">
        <v>199</v>
      </c>
      <c r="N10" s="29"/>
    </row>
    <row r="11" spans="1:14">
      <c r="A11" s="24"/>
      <c r="B11" s="24"/>
      <c r="C11" s="24"/>
      <c r="D11" s="24"/>
      <c r="E11" s="26"/>
      <c r="F11" s="24"/>
      <c r="G11" s="24"/>
      <c r="H11" s="24"/>
      <c r="I11" s="28"/>
      <c r="J11" s="28"/>
      <c r="K11" s="28"/>
      <c r="L11" s="28"/>
      <c r="M11" s="28" t="s">
        <v>199</v>
      </c>
      <c r="N11" s="29"/>
    </row>
    <row r="12" spans="1:14">
      <c r="A12" s="24"/>
      <c r="B12" s="24"/>
      <c r="C12" s="24"/>
      <c r="D12" s="24"/>
      <c r="E12" s="26"/>
      <c r="F12" s="24"/>
      <c r="G12" s="24"/>
      <c r="H12" s="24"/>
      <c r="I12" s="28"/>
      <c r="J12" s="28"/>
      <c r="K12" s="28"/>
      <c r="L12" s="28"/>
      <c r="M12" s="28" t="s">
        <v>199</v>
      </c>
      <c r="N12" s="29"/>
    </row>
    <row r="13" spans="1:14">
      <c r="A13" s="24"/>
      <c r="B13" s="24"/>
      <c r="C13" s="24"/>
      <c r="D13" s="24"/>
      <c r="E13" s="26"/>
      <c r="F13" s="24"/>
      <c r="G13" s="24"/>
      <c r="H13" s="24"/>
      <c r="I13" s="28"/>
      <c r="J13" s="28"/>
      <c r="K13" s="28"/>
      <c r="L13" s="28"/>
      <c r="M13" s="28" t="s">
        <v>199</v>
      </c>
      <c r="N13" s="29"/>
    </row>
    <row r="14" spans="1:14">
      <c r="A14" s="24"/>
      <c r="B14" s="24"/>
      <c r="C14" s="24"/>
      <c r="D14" s="24"/>
      <c r="E14" s="26"/>
      <c r="F14" s="24"/>
      <c r="G14" s="24"/>
      <c r="H14" s="24"/>
      <c r="I14" s="28"/>
      <c r="J14" s="28"/>
      <c r="K14" s="28"/>
      <c r="L14" s="28"/>
      <c r="M14" s="28" t="s">
        <v>199</v>
      </c>
      <c r="N14" s="29"/>
    </row>
    <row r="15" spans="1:14">
      <c r="A15" s="24"/>
      <c r="B15" s="24"/>
      <c r="C15" s="24"/>
      <c r="D15" s="24"/>
      <c r="E15" s="26"/>
      <c r="F15" s="24"/>
      <c r="G15" s="24"/>
      <c r="H15" s="24"/>
      <c r="I15" s="28"/>
      <c r="J15" s="28"/>
      <c r="K15" s="28"/>
      <c r="L15" s="28"/>
      <c r="M15" s="28" t="s">
        <v>199</v>
      </c>
      <c r="N15" s="29"/>
    </row>
    <row r="16" spans="1:14">
      <c r="A16" s="24"/>
      <c r="B16" s="24"/>
      <c r="C16" s="24"/>
      <c r="D16" s="24"/>
      <c r="E16" s="26"/>
      <c r="F16" s="24"/>
      <c r="G16" s="24"/>
      <c r="H16" s="24"/>
      <c r="I16" s="28"/>
      <c r="J16" s="28"/>
      <c r="K16" s="28"/>
      <c r="L16" s="28"/>
      <c r="M16" s="28" t="s">
        <v>199</v>
      </c>
      <c r="N16" s="29"/>
    </row>
    <row r="17" spans="1:14">
      <c r="A17" s="24"/>
      <c r="B17" s="24"/>
      <c r="C17" s="24"/>
      <c r="D17" s="24"/>
      <c r="E17" s="26"/>
      <c r="F17" s="24"/>
      <c r="G17" s="24"/>
      <c r="H17" s="24"/>
      <c r="I17" s="28"/>
      <c r="J17" s="28"/>
      <c r="K17" s="28"/>
      <c r="L17" s="28"/>
      <c r="M17" s="28" t="s">
        <v>199</v>
      </c>
      <c r="N17" s="29"/>
    </row>
    <row r="18" spans="1:14">
      <c r="A18" s="24"/>
      <c r="B18" s="24"/>
      <c r="C18" s="24"/>
      <c r="D18" s="24"/>
      <c r="E18" s="26"/>
      <c r="F18" s="24"/>
      <c r="G18" s="24"/>
      <c r="H18" s="24"/>
      <c r="I18" s="28"/>
      <c r="J18" s="28"/>
      <c r="K18" s="28"/>
      <c r="L18" s="28"/>
      <c r="M18" s="28" t="s">
        <v>199</v>
      </c>
      <c r="N18" s="29"/>
    </row>
    <row r="19" spans="1:14">
      <c r="A19" s="24"/>
      <c r="B19" s="24"/>
      <c r="C19" s="24"/>
      <c r="D19" s="24"/>
      <c r="E19" s="26"/>
      <c r="F19" s="24"/>
      <c r="G19" s="24"/>
      <c r="H19" s="24"/>
      <c r="I19" s="28"/>
      <c r="J19" s="28"/>
      <c r="K19" s="28"/>
      <c r="L19" s="28"/>
      <c r="M19" s="28" t="s">
        <v>199</v>
      </c>
      <c r="N19" s="29"/>
    </row>
    <row r="20" spans="1:14">
      <c r="A20" s="24"/>
      <c r="B20" s="24"/>
      <c r="C20" s="24"/>
      <c r="D20" s="24"/>
      <c r="E20" s="26"/>
      <c r="F20" s="24"/>
      <c r="G20" s="24"/>
      <c r="H20" s="24"/>
      <c r="I20" s="28"/>
      <c r="J20" s="28"/>
      <c r="K20" s="28"/>
      <c r="L20" s="28"/>
      <c r="M20" s="28" t="s">
        <v>199</v>
      </c>
      <c r="N20" s="29"/>
    </row>
    <row r="21" spans="1:14">
      <c r="A21" s="24"/>
      <c r="B21" s="24"/>
      <c r="C21" s="24"/>
      <c r="D21" s="24"/>
      <c r="E21" s="26"/>
      <c r="F21" s="24"/>
      <c r="G21" s="24"/>
      <c r="H21" s="24"/>
      <c r="I21" s="28"/>
      <c r="J21" s="28"/>
      <c r="K21" s="28"/>
      <c r="L21" s="28"/>
      <c r="M21" s="28" t="s">
        <v>199</v>
      </c>
      <c r="N21" s="29"/>
    </row>
    <row r="22" spans="1:14">
      <c r="A22" s="24"/>
      <c r="B22" s="24"/>
      <c r="C22" s="24"/>
      <c r="D22" s="24"/>
      <c r="E22" s="26"/>
      <c r="F22" s="24"/>
      <c r="G22" s="24"/>
      <c r="H22" s="24"/>
      <c r="I22" s="28"/>
      <c r="J22" s="28"/>
      <c r="K22" s="28"/>
      <c r="L22" s="28"/>
      <c r="M22" s="28" t="s">
        <v>199</v>
      </c>
      <c r="N22" s="29"/>
    </row>
    <row r="23" spans="1:14">
      <c r="A23" s="24"/>
      <c r="B23" s="24"/>
      <c r="C23" s="24"/>
      <c r="D23" s="24"/>
      <c r="E23" s="26"/>
      <c r="F23" s="24"/>
      <c r="G23" s="24"/>
      <c r="H23" s="24"/>
      <c r="I23" s="28"/>
      <c r="J23" s="28"/>
      <c r="K23" s="28"/>
      <c r="L23" s="28"/>
      <c r="M23" s="28" t="s">
        <v>199</v>
      </c>
      <c r="N23" s="29"/>
    </row>
    <row r="24" spans="1:14">
      <c r="A24" s="24"/>
      <c r="B24" s="24"/>
      <c r="C24" s="24"/>
      <c r="D24" s="24"/>
      <c r="E24" s="26"/>
      <c r="F24" s="24"/>
      <c r="G24" s="24"/>
      <c r="H24" s="24"/>
      <c r="I24" s="28"/>
      <c r="J24" s="28"/>
      <c r="K24" s="28"/>
      <c r="L24" s="28"/>
      <c r="M24" s="28" t="s">
        <v>199</v>
      </c>
      <c r="N24" s="29"/>
    </row>
    <row r="25" spans="1:14">
      <c r="A25" s="24"/>
      <c r="B25" s="24"/>
      <c r="C25" s="24"/>
      <c r="D25" s="24"/>
      <c r="E25" s="26"/>
      <c r="F25" s="24"/>
      <c r="G25" s="24"/>
      <c r="H25" s="24"/>
      <c r="I25" s="28"/>
      <c r="J25" s="28"/>
      <c r="K25" s="28"/>
      <c r="L25" s="28"/>
      <c r="M25" s="28" t="s">
        <v>199</v>
      </c>
      <c r="N25" s="29"/>
    </row>
    <row r="26" spans="1:14">
      <c r="A26" s="24"/>
      <c r="B26" s="24"/>
      <c r="C26" s="24"/>
      <c r="D26" s="24"/>
      <c r="E26" s="26"/>
      <c r="F26" s="24"/>
      <c r="G26" s="24"/>
      <c r="H26" s="24"/>
      <c r="I26" s="28"/>
      <c r="J26" s="28"/>
      <c r="K26" s="28"/>
      <c r="L26" s="28"/>
      <c r="M26" s="28"/>
      <c r="N26" s="29"/>
    </row>
    <row r="27" spans="1:14">
      <c r="A27" s="30" t="s">
        <v>1296</v>
      </c>
      <c r="B27" s="213"/>
      <c r="C27" s="213"/>
      <c r="D27" s="213"/>
      <c r="E27" s="26"/>
      <c r="F27" s="24"/>
      <c r="G27" s="24"/>
      <c r="H27" s="24"/>
      <c r="I27" s="28"/>
      <c r="J27" s="28">
        <f>SUM(J6:J26)</f>
        <v>0</v>
      </c>
      <c r="K27" s="28">
        <f>SUM(K6:K26)</f>
        <v>0</v>
      </c>
      <c r="L27" s="28"/>
      <c r="M27" s="28" t="s">
        <v>199</v>
      </c>
      <c r="N27" s="29"/>
    </row>
    <row r="28" spans="1:14">
      <c r="A28" s="32" t="str">
        <f>基础信息!A4</f>
        <v>被评估单位填表人：俞蕊</v>
      </c>
      <c r="B28" s="32"/>
      <c r="C28" s="32"/>
      <c r="D28" s="32"/>
      <c r="E28" s="13"/>
      <c r="G28" s="13"/>
      <c r="H28" s="57" t="str">
        <f>基础信息!A3</f>
        <v>评估人员：李美花、刘婧</v>
      </c>
      <c r="I28" s="57"/>
      <c r="J28" s="57"/>
      <c r="K28" s="57"/>
      <c r="L28" s="57"/>
      <c r="M28" s="57"/>
      <c r="N28" s="57"/>
    </row>
    <row r="29" spans="1:14">
      <c r="A29" s="35" t="str">
        <f>基础信息!A5</f>
        <v>填表日期：2021年8月27日</v>
      </c>
      <c r="B29" s="36"/>
      <c r="C29" s="36"/>
      <c r="D29" s="36"/>
      <c r="E29" s="13"/>
      <c r="F29" s="13"/>
      <c r="G29" s="13"/>
      <c r="H29" s="13"/>
      <c r="I29" s="13"/>
      <c r="J29" s="13"/>
      <c r="K29" s="13"/>
      <c r="L29" s="13"/>
      <c r="M29" s="13"/>
      <c r="N29" s="13"/>
    </row>
  </sheetData>
  <mergeCells count="7">
    <mergeCell ref="A1:N1"/>
    <mergeCell ref="A2:N2"/>
    <mergeCell ref="M3:N3"/>
    <mergeCell ref="A4:D4"/>
    <mergeCell ref="A27:C27"/>
    <mergeCell ref="A28:D28"/>
    <mergeCell ref="H28:N28"/>
  </mergeCells>
  <printOptions horizontalCentered="1"/>
  <pageMargins left="1" right="1" top="0.87" bottom="0.87" header="0.51" footer="0.51"/>
  <pageSetup paperSize="9" orientation="landscape" horizontalDpi="600" verticalDpi="600"/>
  <headerFooter alignWithMargins="0"/>
  <legacy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0"/>
  <sheetViews>
    <sheetView view="pageBreakPreview" zoomScale="90" zoomScaleNormal="100" workbookViewId="0">
      <selection activeCell="R8" sqref="R8"/>
    </sheetView>
  </sheetViews>
  <sheetFormatPr defaultColWidth="9" defaultRowHeight="15.75" customHeight="1"/>
  <cols>
    <col min="1" max="1" width="6.525" style="13" customWidth="1"/>
    <col min="2" max="2" width="9.16666666666667" style="13" customWidth="1"/>
    <col min="3" max="3" width="16.525" style="13" customWidth="1"/>
    <col min="4" max="7" width="12.9166666666667" style="13" customWidth="1"/>
    <col min="8" max="8" width="8.125" style="13" hidden="1" customWidth="1"/>
    <col min="9" max="9" width="12.5" style="13" hidden="1" customWidth="1"/>
    <col min="10" max="10" width="10.875" style="13" customWidth="1"/>
    <col min="11" max="11" width="11.25" style="13" hidden="1" customWidth="1"/>
    <col min="12" max="12" width="10.875" style="13" customWidth="1"/>
    <col min="13" max="13" width="10.125" style="13" customWidth="1"/>
    <col min="14" max="15" width="9.125" style="13" customWidth="1"/>
    <col min="16" max="16384" width="9" style="13"/>
  </cols>
  <sheetData>
    <row r="1" s="11" customFormat="1" ht="30" customHeight="1" spans="1:15">
      <c r="A1" s="14" t="s">
        <v>1457</v>
      </c>
      <c r="B1" s="14"/>
      <c r="C1" s="14"/>
      <c r="D1" s="14"/>
      <c r="E1" s="14"/>
      <c r="F1" s="15"/>
      <c r="G1" s="15"/>
      <c r="H1" s="15"/>
      <c r="I1" s="15"/>
      <c r="J1" s="15"/>
      <c r="K1" s="15"/>
      <c r="L1" s="15"/>
      <c r="M1" s="15"/>
      <c r="N1" s="15"/>
      <c r="O1" s="15"/>
    </row>
    <row r="2" ht="14.1" customHeight="1" spans="1:15">
      <c r="A2" s="16" t="str">
        <f>基础信息!A1</f>
        <v>评估基准日：2021年6月30日</v>
      </c>
      <c r="B2" s="16"/>
      <c r="C2" s="16"/>
      <c r="D2" s="16"/>
      <c r="E2" s="16"/>
      <c r="F2" s="17"/>
      <c r="G2" s="17"/>
      <c r="H2" s="17"/>
      <c r="I2" s="17"/>
      <c r="J2" s="17"/>
      <c r="K2" s="18"/>
      <c r="L2" s="18"/>
      <c r="M2" s="18"/>
      <c r="N2" s="18"/>
      <c r="O2" s="18"/>
    </row>
    <row r="3" ht="14.1" customHeight="1" spans="1:15">
      <c r="A3" s="17"/>
      <c r="B3" s="17"/>
      <c r="C3" s="17"/>
      <c r="D3" s="17"/>
      <c r="E3" s="17"/>
      <c r="F3" s="17"/>
      <c r="G3" s="17"/>
      <c r="H3" s="17"/>
      <c r="I3" s="17"/>
      <c r="J3" s="17"/>
      <c r="K3" s="18"/>
      <c r="L3" s="18"/>
      <c r="M3" s="18"/>
      <c r="N3" s="18"/>
      <c r="O3" s="41" t="s">
        <v>1458</v>
      </c>
    </row>
    <row r="4" customHeight="1" spans="1:15">
      <c r="A4" s="115" t="str">
        <f>基础信息!A2</f>
        <v>被评估单位：江苏省糖烟酒总公司</v>
      </c>
      <c r="B4" s="115"/>
      <c r="C4" s="115"/>
      <c r="D4" s="115"/>
      <c r="E4" s="115"/>
      <c r="O4" s="21" t="s">
        <v>119</v>
      </c>
    </row>
    <row r="5" s="203" customFormat="1" ht="27.75" customHeight="1" spans="1:15">
      <c r="A5" s="204" t="s">
        <v>120</v>
      </c>
      <c r="B5" s="204" t="s">
        <v>1459</v>
      </c>
      <c r="C5" s="204" t="s">
        <v>1460</v>
      </c>
      <c r="D5" s="204" t="s">
        <v>1461</v>
      </c>
      <c r="E5" s="204" t="s">
        <v>1462</v>
      </c>
      <c r="F5" s="204" t="s">
        <v>1463</v>
      </c>
      <c r="G5" s="204" t="s">
        <v>1464</v>
      </c>
      <c r="H5" s="204" t="s">
        <v>1465</v>
      </c>
      <c r="I5" s="204" t="s">
        <v>1294</v>
      </c>
      <c r="J5" s="117" t="s">
        <v>86</v>
      </c>
      <c r="K5" s="204" t="s">
        <v>1466</v>
      </c>
      <c r="L5" s="204" t="s">
        <v>87</v>
      </c>
      <c r="M5" s="204" t="s">
        <v>88</v>
      </c>
      <c r="N5" s="204" t="s">
        <v>122</v>
      </c>
      <c r="O5" s="204" t="s">
        <v>182</v>
      </c>
    </row>
    <row r="6" ht="70" customHeight="1" spans="1:15">
      <c r="A6" s="24">
        <v>1</v>
      </c>
      <c r="B6" s="155" t="s">
        <v>1467</v>
      </c>
      <c r="C6" s="119"/>
      <c r="D6" s="22" t="s">
        <v>1468</v>
      </c>
      <c r="E6" s="22">
        <v>9585270</v>
      </c>
      <c r="F6" s="205">
        <v>40707</v>
      </c>
      <c r="G6" s="22" t="s">
        <v>1469</v>
      </c>
      <c r="H6" s="24"/>
      <c r="I6" s="28"/>
      <c r="J6" s="208">
        <v>0</v>
      </c>
      <c r="K6" s="200"/>
      <c r="L6" s="208">
        <v>0</v>
      </c>
      <c r="M6" s="28"/>
      <c r="N6" s="28" t="s">
        <v>199</v>
      </c>
      <c r="O6" s="155"/>
    </row>
    <row r="7" ht="70" customHeight="1" spans="1:15">
      <c r="A7" s="24">
        <v>2</v>
      </c>
      <c r="B7" s="155" t="s">
        <v>1467</v>
      </c>
      <c r="C7" s="119"/>
      <c r="D7" s="22" t="s">
        <v>1470</v>
      </c>
      <c r="E7" s="22">
        <v>9585298</v>
      </c>
      <c r="F7" s="205">
        <v>40707</v>
      </c>
      <c r="G7" s="22" t="s">
        <v>1469</v>
      </c>
      <c r="H7" s="24"/>
      <c r="I7" s="28"/>
      <c r="J7" s="208">
        <v>0</v>
      </c>
      <c r="K7" s="200"/>
      <c r="L7" s="208">
        <v>0</v>
      </c>
      <c r="M7" s="28"/>
      <c r="N7" s="28" t="s">
        <v>199</v>
      </c>
      <c r="O7" s="155"/>
    </row>
    <row r="8" s="70" customFormat="1" ht="70" customHeight="1" spans="1:16">
      <c r="A8" s="82">
        <v>3</v>
      </c>
      <c r="B8" s="89" t="s">
        <v>1467</v>
      </c>
      <c r="C8" s="107"/>
      <c r="D8" s="82" t="s">
        <v>1471</v>
      </c>
      <c r="E8" s="85">
        <v>3828962</v>
      </c>
      <c r="F8" s="206">
        <v>37959</v>
      </c>
      <c r="G8" s="85" t="s">
        <v>1472</v>
      </c>
      <c r="H8" s="82"/>
      <c r="I8" s="86"/>
      <c r="J8" s="209">
        <v>0</v>
      </c>
      <c r="K8" s="210"/>
      <c r="L8" s="209">
        <v>0</v>
      </c>
      <c r="M8" s="86"/>
      <c r="N8" s="86" t="s">
        <v>199</v>
      </c>
      <c r="O8" s="155"/>
      <c r="P8" s="113"/>
    </row>
    <row r="9" ht="70" customHeight="1" spans="1:15">
      <c r="A9" s="24">
        <v>4</v>
      </c>
      <c r="B9" s="155" t="s">
        <v>1467</v>
      </c>
      <c r="C9" s="25"/>
      <c r="D9" s="155" t="s">
        <v>1473</v>
      </c>
      <c r="E9" s="22">
        <v>1951836</v>
      </c>
      <c r="F9" s="205">
        <v>37083</v>
      </c>
      <c r="G9" s="22" t="s">
        <v>1472</v>
      </c>
      <c r="H9" s="24"/>
      <c r="I9" s="28"/>
      <c r="J9" s="208">
        <v>0</v>
      </c>
      <c r="K9" s="200"/>
      <c r="L9" s="208">
        <v>0</v>
      </c>
      <c r="M9" s="28"/>
      <c r="N9" s="28" t="s">
        <v>199</v>
      </c>
      <c r="O9" s="155"/>
    </row>
    <row r="10" customHeight="1" spans="1:15">
      <c r="A10" s="24"/>
      <c r="B10" s="24"/>
      <c r="C10" s="24"/>
      <c r="D10" s="24"/>
      <c r="E10" s="24"/>
      <c r="F10" s="25"/>
      <c r="G10" s="26"/>
      <c r="H10" s="24"/>
      <c r="I10" s="28"/>
      <c r="J10" s="28"/>
      <c r="K10" s="211"/>
      <c r="L10" s="28"/>
      <c r="M10" s="28"/>
      <c r="N10" s="28" t="s">
        <v>199</v>
      </c>
      <c r="O10" s="29"/>
    </row>
    <row r="11" customHeight="1" spans="1:15">
      <c r="A11" s="24"/>
      <c r="B11" s="24"/>
      <c r="C11" s="24"/>
      <c r="D11" s="24"/>
      <c r="E11" s="24"/>
      <c r="F11" s="25"/>
      <c r="G11" s="26"/>
      <c r="H11" s="24"/>
      <c r="I11" s="28"/>
      <c r="J11" s="28"/>
      <c r="K11" s="211"/>
      <c r="L11" s="28"/>
      <c r="M11" s="28"/>
      <c r="N11" s="28" t="s">
        <v>199</v>
      </c>
      <c r="O11" s="29"/>
    </row>
    <row r="12" customHeight="1" spans="1:15">
      <c r="A12" s="24"/>
      <c r="B12" s="24"/>
      <c r="C12" s="24"/>
      <c r="D12" s="24"/>
      <c r="E12" s="24"/>
      <c r="F12" s="25"/>
      <c r="G12" s="26"/>
      <c r="H12" s="24"/>
      <c r="I12" s="28"/>
      <c r="J12" s="28"/>
      <c r="K12" s="211"/>
      <c r="L12" s="28"/>
      <c r="M12" s="28"/>
      <c r="N12" s="28" t="s">
        <v>199</v>
      </c>
      <c r="O12" s="29"/>
    </row>
    <row r="13" customHeight="1" spans="1:15">
      <c r="A13" s="24"/>
      <c r="B13" s="24"/>
      <c r="C13" s="24"/>
      <c r="D13" s="24"/>
      <c r="E13" s="24"/>
      <c r="F13" s="25"/>
      <c r="G13" s="26"/>
      <c r="H13" s="24"/>
      <c r="I13" s="28"/>
      <c r="J13" s="28"/>
      <c r="K13" s="211"/>
      <c r="L13" s="28"/>
      <c r="M13" s="28"/>
      <c r="N13" s="28" t="s">
        <v>199</v>
      </c>
      <c r="O13" s="29"/>
    </row>
    <row r="14" customHeight="1" spans="1:15">
      <c r="A14" s="24"/>
      <c r="B14" s="24"/>
      <c r="C14" s="24"/>
      <c r="D14" s="24"/>
      <c r="E14" s="24"/>
      <c r="F14" s="25"/>
      <c r="G14" s="26"/>
      <c r="H14" s="24"/>
      <c r="I14" s="28"/>
      <c r="J14" s="28"/>
      <c r="K14" s="211"/>
      <c r="L14" s="28"/>
      <c r="M14" s="28"/>
      <c r="N14" s="28" t="s">
        <v>199</v>
      </c>
      <c r="O14" s="29"/>
    </row>
    <row r="15" customHeight="1" spans="1:15">
      <c r="A15" s="24"/>
      <c r="B15" s="24"/>
      <c r="C15" s="24"/>
      <c r="D15" s="24"/>
      <c r="E15" s="24"/>
      <c r="F15" s="25"/>
      <c r="G15" s="26"/>
      <c r="H15" s="24"/>
      <c r="I15" s="28"/>
      <c r="J15" s="28"/>
      <c r="K15" s="211"/>
      <c r="L15" s="28"/>
      <c r="M15" s="28"/>
      <c r="N15" s="28" t="s">
        <v>199</v>
      </c>
      <c r="O15" s="29"/>
    </row>
    <row r="16" customHeight="1" spans="1:15">
      <c r="A16" s="24"/>
      <c r="B16" s="24"/>
      <c r="C16" s="24"/>
      <c r="D16" s="24"/>
      <c r="E16" s="24"/>
      <c r="F16" s="25"/>
      <c r="G16" s="26"/>
      <c r="H16" s="24"/>
      <c r="I16" s="28"/>
      <c r="J16" s="28"/>
      <c r="K16" s="211"/>
      <c r="L16" s="28"/>
      <c r="M16" s="28"/>
      <c r="N16" s="28" t="s">
        <v>199</v>
      </c>
      <c r="O16" s="29"/>
    </row>
    <row r="17" customHeight="1" spans="1:15">
      <c r="A17" s="24"/>
      <c r="B17" s="24"/>
      <c r="C17" s="24"/>
      <c r="D17" s="24"/>
      <c r="E17" s="24"/>
      <c r="F17" s="25"/>
      <c r="G17" s="26"/>
      <c r="H17" s="24"/>
      <c r="I17" s="28"/>
      <c r="J17" s="28"/>
      <c r="K17" s="211"/>
      <c r="L17" s="28"/>
      <c r="M17" s="28"/>
      <c r="N17" s="28" t="s">
        <v>199</v>
      </c>
      <c r="O17" s="29"/>
    </row>
    <row r="18" s="55" customFormat="1" customHeight="1" spans="1:15">
      <c r="A18" s="121" t="s">
        <v>200</v>
      </c>
      <c r="B18" s="207"/>
      <c r="C18" s="207"/>
      <c r="D18" s="207"/>
      <c r="E18" s="207"/>
      <c r="F18" s="122"/>
      <c r="G18" s="123"/>
      <c r="H18" s="180"/>
      <c r="I18" s="124">
        <f>SUM(I6:I17)</f>
        <v>0</v>
      </c>
      <c r="J18" s="208">
        <f>SUM(J6:J17)</f>
        <v>0</v>
      </c>
      <c r="K18" s="124"/>
      <c r="L18" s="208">
        <v>0</v>
      </c>
      <c r="M18" s="124"/>
      <c r="N18" s="124" t="s">
        <v>199</v>
      </c>
      <c r="O18" s="54"/>
    </row>
    <row r="19" customHeight="1" spans="1:15">
      <c r="A19" s="32" t="str">
        <f>基础信息!A4</f>
        <v>被评估单位填表人：俞蕊</v>
      </c>
      <c r="B19" s="32"/>
      <c r="C19" s="32"/>
      <c r="D19" s="32"/>
      <c r="E19" s="32"/>
      <c r="F19" s="32"/>
      <c r="G19" s="32"/>
      <c r="H19" s="32"/>
      <c r="J19" s="57" t="str">
        <f>基础信息!A3</f>
        <v>评估人员：李美花、刘婧</v>
      </c>
      <c r="K19" s="57"/>
      <c r="L19" s="57"/>
      <c r="M19" s="57"/>
      <c r="N19" s="57"/>
      <c r="O19" s="57"/>
    </row>
    <row r="20" customHeight="1" spans="1:8">
      <c r="A20" s="35" t="str">
        <f>基础信息!A5</f>
        <v>填表日期：2021年8月27日</v>
      </c>
      <c r="B20" s="35"/>
      <c r="C20" s="35"/>
      <c r="D20" s="35"/>
      <c r="E20" s="35"/>
      <c r="F20" s="36"/>
      <c r="G20" s="36"/>
      <c r="H20" s="36"/>
    </row>
  </sheetData>
  <mergeCells count="5">
    <mergeCell ref="A1:O1"/>
    <mergeCell ref="A2:O2"/>
    <mergeCell ref="A18:F18"/>
    <mergeCell ref="A19:H19"/>
    <mergeCell ref="J19:O19"/>
  </mergeCells>
  <printOptions horizontalCentered="1"/>
  <pageMargins left="1" right="1" top="0.87" bottom="0.87" header="1.06" footer="0.51"/>
  <pageSetup paperSize="9" scale="86" fitToHeight="0" orientation="landscape" verticalDpi="600"/>
  <headerFooter scaleWithDoc="0"/>
  <drawing r:id="rId2"/>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view="pageBreakPreview" zoomScale="90" zoomScaleNormal="100" workbookViewId="0">
      <selection activeCell="H4" sqref="H4"/>
    </sheetView>
  </sheetViews>
  <sheetFormatPr defaultColWidth="9" defaultRowHeight="15.75" customHeight="1" outlineLevelCol="7"/>
  <cols>
    <col min="1" max="1" width="6.875" style="13" customWidth="1"/>
    <col min="2" max="2" width="23.5" style="13" customWidth="1"/>
    <col min="3" max="3" width="13.5" style="13" customWidth="1"/>
    <col min="4" max="4" width="15.25" style="13" customWidth="1"/>
    <col min="5" max="5" width="14" style="13" customWidth="1"/>
    <col min="6" max="6" width="11.625" style="13" customWidth="1"/>
    <col min="7" max="7" width="9.75" style="13" customWidth="1"/>
    <col min="8" max="8" width="15.5" style="13" customWidth="1"/>
    <col min="9" max="16384" width="9" style="13"/>
  </cols>
  <sheetData>
    <row r="1" s="11" customFormat="1" ht="30" customHeight="1" spans="1:8">
      <c r="A1" s="14" t="s">
        <v>1474</v>
      </c>
      <c r="B1" s="15"/>
      <c r="C1" s="15"/>
      <c r="D1" s="15"/>
      <c r="E1" s="15"/>
      <c r="F1" s="15"/>
      <c r="G1" s="15"/>
      <c r="H1" s="15"/>
    </row>
    <row r="2" ht="14.1" customHeight="1" spans="1:8">
      <c r="A2" s="16" t="str">
        <f>基础信息!A1</f>
        <v>评估基准日：2021年6月30日</v>
      </c>
      <c r="B2" s="17"/>
      <c r="C2" s="17"/>
      <c r="D2" s="17"/>
      <c r="E2" s="18"/>
      <c r="F2" s="18"/>
      <c r="G2" s="18"/>
      <c r="H2" s="18"/>
    </row>
    <row r="3" ht="14.1" customHeight="1" spans="1:8">
      <c r="A3" s="17"/>
      <c r="B3" s="17"/>
      <c r="C3" s="17"/>
      <c r="D3" s="17"/>
      <c r="E3" s="18"/>
      <c r="F3" s="18"/>
      <c r="G3" s="18"/>
      <c r="H3" s="41" t="s">
        <v>1475</v>
      </c>
    </row>
    <row r="4" customHeight="1" spans="1:8">
      <c r="A4" s="45" t="str">
        <f>基础信息!A2</f>
        <v>被评估单位：江苏省糖烟酒总公司</v>
      </c>
      <c r="H4" s="21" t="s">
        <v>119</v>
      </c>
    </row>
    <row r="5" s="48" customFormat="1" ht="27.75" customHeight="1" spans="1:8">
      <c r="A5" s="197" t="s">
        <v>120</v>
      </c>
      <c r="B5" s="197" t="s">
        <v>1476</v>
      </c>
      <c r="C5" s="22" t="s">
        <v>261</v>
      </c>
      <c r="D5" s="23" t="s">
        <v>86</v>
      </c>
      <c r="E5" s="197" t="s">
        <v>87</v>
      </c>
      <c r="F5" s="197" t="s">
        <v>88</v>
      </c>
      <c r="G5" s="197" t="s">
        <v>218</v>
      </c>
      <c r="H5" s="197" t="s">
        <v>182</v>
      </c>
    </row>
    <row r="6" customHeight="1" spans="1:8">
      <c r="A6" s="24"/>
      <c r="B6" s="25"/>
      <c r="C6" s="26"/>
      <c r="D6" s="28"/>
      <c r="E6" s="28"/>
      <c r="F6" s="28"/>
      <c r="G6" s="28" t="s">
        <v>199</v>
      </c>
      <c r="H6" s="29"/>
    </row>
    <row r="7" customHeight="1" spans="1:8">
      <c r="A7" s="24"/>
      <c r="B7" s="25"/>
      <c r="C7" s="26"/>
      <c r="D7" s="28"/>
      <c r="E7" s="28"/>
      <c r="F7" s="28"/>
      <c r="G7" s="28" t="s">
        <v>199</v>
      </c>
      <c r="H7" s="29"/>
    </row>
    <row r="8" customHeight="1" spans="1:8">
      <c r="A8" s="24"/>
      <c r="B8" s="25"/>
      <c r="C8" s="26"/>
      <c r="D8" s="28"/>
      <c r="E8" s="28"/>
      <c r="F8" s="28"/>
      <c r="G8" s="28" t="s">
        <v>199</v>
      </c>
      <c r="H8" s="29"/>
    </row>
    <row r="9" customHeight="1" spans="1:8">
      <c r="A9" s="24"/>
      <c r="B9" s="25"/>
      <c r="C9" s="26"/>
      <c r="D9" s="28"/>
      <c r="E9" s="28"/>
      <c r="F9" s="28"/>
      <c r="G9" s="28" t="s">
        <v>199</v>
      </c>
      <c r="H9" s="29"/>
    </row>
    <row r="10" customHeight="1" spans="1:8">
      <c r="A10" s="24"/>
      <c r="B10" s="25"/>
      <c r="C10" s="26"/>
      <c r="D10" s="28"/>
      <c r="E10" s="28"/>
      <c r="F10" s="28"/>
      <c r="G10" s="28" t="s">
        <v>199</v>
      </c>
      <c r="H10" s="29"/>
    </row>
    <row r="11" customHeight="1" spans="1:8">
      <c r="A11" s="24"/>
      <c r="B11" s="25"/>
      <c r="C11" s="26"/>
      <c r="D11" s="28"/>
      <c r="E11" s="28"/>
      <c r="F11" s="28"/>
      <c r="G11" s="28" t="s">
        <v>199</v>
      </c>
      <c r="H11" s="29"/>
    </row>
    <row r="12" customHeight="1" spans="1:8">
      <c r="A12" s="24"/>
      <c r="B12" s="25"/>
      <c r="C12" s="26"/>
      <c r="D12" s="28"/>
      <c r="E12" s="28"/>
      <c r="F12" s="28"/>
      <c r="G12" s="28" t="s">
        <v>199</v>
      </c>
      <c r="H12" s="29"/>
    </row>
    <row r="13" customHeight="1" spans="1:8">
      <c r="A13" s="24"/>
      <c r="B13" s="25"/>
      <c r="C13" s="26"/>
      <c r="D13" s="28"/>
      <c r="E13" s="28"/>
      <c r="F13" s="28"/>
      <c r="G13" s="28" t="s">
        <v>199</v>
      </c>
      <c r="H13" s="29"/>
    </row>
    <row r="14" customHeight="1" spans="1:8">
      <c r="A14" s="24"/>
      <c r="B14" s="25"/>
      <c r="C14" s="26"/>
      <c r="D14" s="28"/>
      <c r="E14" s="28"/>
      <c r="F14" s="28"/>
      <c r="G14" s="28" t="s">
        <v>199</v>
      </c>
      <c r="H14" s="29"/>
    </row>
    <row r="15" customHeight="1" spans="1:8">
      <c r="A15" s="24"/>
      <c r="B15" s="25"/>
      <c r="C15" s="26"/>
      <c r="D15" s="28"/>
      <c r="E15" s="28"/>
      <c r="F15" s="28"/>
      <c r="G15" s="28" t="s">
        <v>199</v>
      </c>
      <c r="H15" s="29"/>
    </row>
    <row r="16" customHeight="1" spans="1:8">
      <c r="A16" s="24"/>
      <c r="B16" s="25"/>
      <c r="C16" s="26"/>
      <c r="D16" s="28"/>
      <c r="E16" s="28"/>
      <c r="F16" s="28"/>
      <c r="G16" s="28" t="s">
        <v>199</v>
      </c>
      <c r="H16" s="29"/>
    </row>
    <row r="17" customHeight="1" spans="1:8">
      <c r="A17" s="24"/>
      <c r="B17" s="25"/>
      <c r="C17" s="26"/>
      <c r="D17" s="28"/>
      <c r="E17" s="28"/>
      <c r="F17" s="28"/>
      <c r="G17" s="28" t="s">
        <v>199</v>
      </c>
      <c r="H17" s="29"/>
    </row>
    <row r="18" customHeight="1" spans="1:8">
      <c r="A18" s="24"/>
      <c r="B18" s="25"/>
      <c r="C18" s="26"/>
      <c r="D18" s="28"/>
      <c r="E18" s="28"/>
      <c r="F18" s="28"/>
      <c r="G18" s="28"/>
      <c r="H18" s="29"/>
    </row>
    <row r="19" customHeight="1" spans="1:8">
      <c r="A19" s="24"/>
      <c r="B19" s="25"/>
      <c r="C19" s="26"/>
      <c r="D19" s="28"/>
      <c r="E19" s="28"/>
      <c r="F19" s="28"/>
      <c r="G19" s="28"/>
      <c r="H19" s="29"/>
    </row>
    <row r="20" customHeight="1" spans="1:8">
      <c r="A20" s="24"/>
      <c r="B20" s="25"/>
      <c r="C20" s="26"/>
      <c r="D20" s="28"/>
      <c r="E20" s="28"/>
      <c r="F20" s="28"/>
      <c r="G20" s="28" t="s">
        <v>199</v>
      </c>
      <c r="H20" s="29"/>
    </row>
    <row r="21" customHeight="1" spans="1:8">
      <c r="A21" s="24"/>
      <c r="B21" s="25"/>
      <c r="C21" s="26"/>
      <c r="D21" s="28"/>
      <c r="E21" s="28"/>
      <c r="F21" s="28"/>
      <c r="G21" s="28" t="s">
        <v>199</v>
      </c>
      <c r="H21" s="29"/>
    </row>
    <row r="22" customHeight="1" spans="1:8">
      <c r="A22" s="24"/>
      <c r="B22" s="25"/>
      <c r="C22" s="26"/>
      <c r="D22" s="28"/>
      <c r="E22" s="28"/>
      <c r="F22" s="28"/>
      <c r="G22" s="28" t="s">
        <v>199</v>
      </c>
      <c r="H22" s="29"/>
    </row>
    <row r="23" customHeight="1" spans="1:8">
      <c r="A23" s="24"/>
      <c r="B23" s="25"/>
      <c r="C23" s="26"/>
      <c r="D23" s="28"/>
      <c r="E23" s="28"/>
      <c r="F23" s="28"/>
      <c r="G23" s="28" t="s">
        <v>199</v>
      </c>
      <c r="H23" s="29"/>
    </row>
    <row r="24" customHeight="1" spans="1:8">
      <c r="A24" s="24"/>
      <c r="B24" s="25"/>
      <c r="C24" s="26"/>
      <c r="D24" s="28"/>
      <c r="E24" s="28"/>
      <c r="F24" s="28"/>
      <c r="G24" s="28" t="s">
        <v>199</v>
      </c>
      <c r="H24" s="29"/>
    </row>
    <row r="25" customHeight="1" spans="1:8">
      <c r="A25" s="24"/>
      <c r="B25" s="25"/>
      <c r="C25" s="26"/>
      <c r="D25" s="28"/>
      <c r="E25" s="28"/>
      <c r="F25" s="28"/>
      <c r="G25" s="28" t="s">
        <v>199</v>
      </c>
      <c r="H25" s="29"/>
    </row>
    <row r="26" customHeight="1" spans="1:8">
      <c r="A26" s="24"/>
      <c r="B26" s="25"/>
      <c r="C26" s="26"/>
      <c r="D26" s="28"/>
      <c r="E26" s="28"/>
      <c r="F26" s="28"/>
      <c r="G26" s="28" t="s">
        <v>199</v>
      </c>
      <c r="H26" s="29"/>
    </row>
    <row r="27" customHeight="1" spans="1:8">
      <c r="A27" s="30" t="s">
        <v>255</v>
      </c>
      <c r="B27" s="56"/>
      <c r="C27" s="26"/>
      <c r="D27" s="28">
        <f>SUM(D6:D26)</f>
        <v>0</v>
      </c>
      <c r="E27" s="28">
        <f>SUM(E6:E26)</f>
        <v>0</v>
      </c>
      <c r="F27" s="28"/>
      <c r="G27" s="28" t="s">
        <v>199</v>
      </c>
      <c r="H27" s="29"/>
    </row>
    <row r="28" customHeight="1" spans="1:8">
      <c r="A28" s="202" t="str">
        <f>基础信息!A4</f>
        <v>被评估单位填表人：俞蕊</v>
      </c>
      <c r="B28" s="202"/>
      <c r="C28" s="202"/>
      <c r="D28" s="202"/>
      <c r="E28" s="34" t="str">
        <f>基础信息!A3</f>
        <v>评估人员：李美花、刘婧</v>
      </c>
      <c r="F28" s="34"/>
      <c r="G28" s="34"/>
      <c r="H28" s="34"/>
    </row>
    <row r="29" customHeight="1" spans="1:1">
      <c r="A29" s="35" t="str">
        <f>基础信息!A5</f>
        <v>填表日期：2021年8月27日</v>
      </c>
    </row>
  </sheetData>
  <mergeCells count="5">
    <mergeCell ref="A1:H1"/>
    <mergeCell ref="A2:H2"/>
    <mergeCell ref="A27:B27"/>
    <mergeCell ref="A28:D28"/>
    <mergeCell ref="E28:H28"/>
  </mergeCells>
  <printOptions horizontalCentered="1"/>
  <pageMargins left="1" right="1" top="0.87" bottom="0.87" header="1.06" footer="0.51"/>
  <pageSetup paperSize="9" fitToHeight="0" orientation="landscape" verticalDpi="600"/>
  <headerFooter scaleWithDoc="0"/>
  <legacyDrawing r:id="rId2"/>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view="pageBreakPreview" zoomScale="90" zoomScaleNormal="100" workbookViewId="0">
      <selection activeCell="H4" sqref="H4"/>
    </sheetView>
  </sheetViews>
  <sheetFormatPr defaultColWidth="9" defaultRowHeight="15.75" customHeight="1" outlineLevelCol="7"/>
  <cols>
    <col min="1" max="1" width="6.75" style="13" customWidth="1"/>
    <col min="2" max="2" width="23.375" style="13" customWidth="1"/>
    <col min="3" max="3" width="13.75" style="13" customWidth="1"/>
    <col min="4" max="4" width="14.625" style="13" customWidth="1"/>
    <col min="5" max="5" width="14.75" style="13" customWidth="1"/>
    <col min="6" max="6" width="11.125" style="13" customWidth="1"/>
    <col min="7" max="7" width="10.75" style="13" customWidth="1"/>
    <col min="8" max="8" width="16" style="13" customWidth="1"/>
    <col min="9" max="16384" width="9" style="13"/>
  </cols>
  <sheetData>
    <row r="1" s="11" customFormat="1" ht="30" customHeight="1" spans="1:8">
      <c r="A1" s="14" t="s">
        <v>1477</v>
      </c>
      <c r="B1" s="15"/>
      <c r="C1" s="15"/>
      <c r="D1" s="15"/>
      <c r="E1" s="15"/>
      <c r="F1" s="15"/>
      <c r="G1" s="15"/>
      <c r="H1" s="15"/>
    </row>
    <row r="2" ht="14.1" customHeight="1" spans="1:8">
      <c r="A2" s="16" t="str">
        <f>基础信息!A1</f>
        <v>评估基准日：2021年6月30日</v>
      </c>
      <c r="B2" s="17"/>
      <c r="C2" s="17"/>
      <c r="D2" s="17"/>
      <c r="E2" s="18"/>
      <c r="F2" s="18"/>
      <c r="G2" s="18"/>
      <c r="H2" s="18"/>
    </row>
    <row r="3" ht="14.1" customHeight="1" spans="1:8">
      <c r="A3" s="17"/>
      <c r="B3" s="17"/>
      <c r="C3" s="17"/>
      <c r="D3" s="17"/>
      <c r="E3" s="18"/>
      <c r="F3" s="18"/>
      <c r="G3" s="18"/>
      <c r="H3" s="41" t="s">
        <v>1478</v>
      </c>
    </row>
    <row r="4" customHeight="1" spans="1:8">
      <c r="A4" s="45" t="str">
        <f>基础信息!A2</f>
        <v>被评估单位：江苏省糖烟酒总公司</v>
      </c>
      <c r="H4" s="21" t="s">
        <v>119</v>
      </c>
    </row>
    <row r="5" s="48" customFormat="1" ht="27.75" customHeight="1" spans="1:8">
      <c r="A5" s="197" t="s">
        <v>120</v>
      </c>
      <c r="B5" s="197" t="s">
        <v>1476</v>
      </c>
      <c r="C5" s="22" t="s">
        <v>1288</v>
      </c>
      <c r="D5" s="23" t="s">
        <v>86</v>
      </c>
      <c r="E5" s="197" t="s">
        <v>87</v>
      </c>
      <c r="F5" s="197" t="s">
        <v>88</v>
      </c>
      <c r="G5" s="197" t="s">
        <v>218</v>
      </c>
      <c r="H5" s="197" t="s">
        <v>182</v>
      </c>
    </row>
    <row r="6" customHeight="1" spans="1:8">
      <c r="A6" s="24"/>
      <c r="B6" s="25"/>
      <c r="C6" s="26"/>
      <c r="D6" s="28"/>
      <c r="E6" s="28"/>
      <c r="F6" s="28"/>
      <c r="G6" s="28" t="s">
        <v>199</v>
      </c>
      <c r="H6" s="29"/>
    </row>
    <row r="7" customHeight="1" spans="1:8">
      <c r="A7" s="24"/>
      <c r="B7" s="25"/>
      <c r="C7" s="26"/>
      <c r="D7" s="28"/>
      <c r="E7" s="28"/>
      <c r="F7" s="28"/>
      <c r="G7" s="28" t="s">
        <v>199</v>
      </c>
      <c r="H7" s="29"/>
    </row>
    <row r="8" customHeight="1" spans="1:8">
      <c r="A8" s="24"/>
      <c r="B8" s="25"/>
      <c r="C8" s="26"/>
      <c r="D8" s="28"/>
      <c r="E8" s="28"/>
      <c r="F8" s="28"/>
      <c r="G8" s="28" t="s">
        <v>199</v>
      </c>
      <c r="H8" s="29"/>
    </row>
    <row r="9" customHeight="1" spans="1:8">
      <c r="A9" s="24"/>
      <c r="B9" s="25"/>
      <c r="C9" s="26"/>
      <c r="D9" s="28"/>
      <c r="E9" s="28"/>
      <c r="F9" s="28"/>
      <c r="G9" s="28" t="s">
        <v>199</v>
      </c>
      <c r="H9" s="29"/>
    </row>
    <row r="10" customHeight="1" spans="1:8">
      <c r="A10" s="24"/>
      <c r="B10" s="25"/>
      <c r="C10" s="26"/>
      <c r="D10" s="28"/>
      <c r="E10" s="28"/>
      <c r="F10" s="28"/>
      <c r="G10" s="28" t="s">
        <v>199</v>
      </c>
      <c r="H10" s="29"/>
    </row>
    <row r="11" customHeight="1" spans="1:8">
      <c r="A11" s="24"/>
      <c r="B11" s="25"/>
      <c r="C11" s="26"/>
      <c r="D11" s="28"/>
      <c r="E11" s="28"/>
      <c r="F11" s="28"/>
      <c r="G11" s="28" t="s">
        <v>199</v>
      </c>
      <c r="H11" s="29"/>
    </row>
    <row r="12" customHeight="1" spans="1:8">
      <c r="A12" s="24"/>
      <c r="B12" s="25"/>
      <c r="C12" s="26"/>
      <c r="D12" s="28"/>
      <c r="E12" s="28"/>
      <c r="F12" s="28"/>
      <c r="G12" s="28" t="s">
        <v>199</v>
      </c>
      <c r="H12" s="29"/>
    </row>
    <row r="13" customHeight="1" spans="1:8">
      <c r="A13" s="24"/>
      <c r="B13" s="25"/>
      <c r="C13" s="26"/>
      <c r="D13" s="28"/>
      <c r="E13" s="28"/>
      <c r="F13" s="28"/>
      <c r="G13" s="28" t="s">
        <v>199</v>
      </c>
      <c r="H13" s="29"/>
    </row>
    <row r="14" customHeight="1" spans="1:8">
      <c r="A14" s="24"/>
      <c r="B14" s="25"/>
      <c r="C14" s="26"/>
      <c r="D14" s="28"/>
      <c r="E14" s="28"/>
      <c r="F14" s="28"/>
      <c r="G14" s="28" t="s">
        <v>199</v>
      </c>
      <c r="H14" s="29"/>
    </row>
    <row r="15" customHeight="1" spans="1:8">
      <c r="A15" s="24"/>
      <c r="B15" s="25"/>
      <c r="C15" s="26"/>
      <c r="D15" s="28"/>
      <c r="E15" s="28"/>
      <c r="F15" s="28"/>
      <c r="G15" s="28" t="s">
        <v>199</v>
      </c>
      <c r="H15" s="29"/>
    </row>
    <row r="16" customHeight="1" spans="1:8">
      <c r="A16" s="24"/>
      <c r="B16" s="25"/>
      <c r="C16" s="26"/>
      <c r="D16" s="28"/>
      <c r="E16" s="28"/>
      <c r="F16" s="28"/>
      <c r="G16" s="28" t="s">
        <v>199</v>
      </c>
      <c r="H16" s="29"/>
    </row>
    <row r="17" customHeight="1" spans="1:8">
      <c r="A17" s="24"/>
      <c r="B17" s="25"/>
      <c r="C17" s="26"/>
      <c r="D17" s="28"/>
      <c r="E17" s="28"/>
      <c r="F17" s="28"/>
      <c r="G17" s="28" t="s">
        <v>199</v>
      </c>
      <c r="H17" s="29"/>
    </row>
    <row r="18" customHeight="1" spans="1:8">
      <c r="A18" s="24"/>
      <c r="B18" s="25"/>
      <c r="C18" s="26"/>
      <c r="D18" s="28"/>
      <c r="E18" s="28"/>
      <c r="F18" s="28"/>
      <c r="G18" s="28" t="s">
        <v>199</v>
      </c>
      <c r="H18" s="29"/>
    </row>
    <row r="19" customHeight="1" spans="1:8">
      <c r="A19" s="24"/>
      <c r="B19" s="25"/>
      <c r="C19" s="26"/>
      <c r="D19" s="28"/>
      <c r="E19" s="28"/>
      <c r="F19" s="28"/>
      <c r="G19" s="28" t="s">
        <v>199</v>
      </c>
      <c r="H19" s="29"/>
    </row>
    <row r="20" customHeight="1" spans="1:8">
      <c r="A20" s="24"/>
      <c r="B20" s="25"/>
      <c r="C20" s="26"/>
      <c r="D20" s="28"/>
      <c r="E20" s="28"/>
      <c r="F20" s="28"/>
      <c r="G20" s="28" t="s">
        <v>199</v>
      </c>
      <c r="H20" s="29"/>
    </row>
    <row r="21" customHeight="1" spans="1:8">
      <c r="A21" s="24"/>
      <c r="B21" s="25"/>
      <c r="C21" s="26"/>
      <c r="D21" s="28"/>
      <c r="E21" s="28"/>
      <c r="F21" s="28"/>
      <c r="G21" s="28" t="s">
        <v>199</v>
      </c>
      <c r="H21" s="29"/>
    </row>
    <row r="22" customHeight="1" spans="1:8">
      <c r="A22" s="24"/>
      <c r="B22" s="25"/>
      <c r="C22" s="26"/>
      <c r="D22" s="28"/>
      <c r="E22" s="28"/>
      <c r="F22" s="28"/>
      <c r="G22" s="28" t="s">
        <v>199</v>
      </c>
      <c r="H22" s="29"/>
    </row>
    <row r="23" customHeight="1" spans="1:8">
      <c r="A23" s="24"/>
      <c r="B23" s="25"/>
      <c r="C23" s="26"/>
      <c r="D23" s="28"/>
      <c r="E23" s="28"/>
      <c r="F23" s="28"/>
      <c r="G23" s="28" t="s">
        <v>199</v>
      </c>
      <c r="H23" s="29"/>
    </row>
    <row r="24" customHeight="1" spans="1:8">
      <c r="A24" s="24"/>
      <c r="B24" s="25"/>
      <c r="C24" s="26"/>
      <c r="D24" s="28"/>
      <c r="E24" s="28"/>
      <c r="F24" s="28"/>
      <c r="G24" s="28" t="s">
        <v>199</v>
      </c>
      <c r="H24" s="29"/>
    </row>
    <row r="25" customHeight="1" spans="1:8">
      <c r="A25" s="30" t="s">
        <v>255</v>
      </c>
      <c r="B25" s="56"/>
      <c r="C25" s="26"/>
      <c r="D25" s="28">
        <f>SUM(D6:D24)</f>
        <v>0</v>
      </c>
      <c r="E25" s="28">
        <f>SUM(E6:E24)</f>
        <v>0</v>
      </c>
      <c r="F25" s="28"/>
      <c r="G25" s="28" t="s">
        <v>199</v>
      </c>
      <c r="H25" s="29"/>
    </row>
    <row r="26" customHeight="1" spans="1:8">
      <c r="A26" s="30" t="s">
        <v>1479</v>
      </c>
      <c r="B26" s="31"/>
      <c r="C26" s="26"/>
      <c r="D26" s="28"/>
      <c r="E26" s="28"/>
      <c r="F26" s="28"/>
      <c r="G26" s="28" t="s">
        <v>199</v>
      </c>
      <c r="H26" s="29"/>
    </row>
    <row r="27" customHeight="1" spans="1:8">
      <c r="A27" s="30" t="s">
        <v>189</v>
      </c>
      <c r="B27" s="56"/>
      <c r="C27" s="26"/>
      <c r="D27" s="28">
        <f>D25-D26</f>
        <v>0</v>
      </c>
      <c r="E27" s="28">
        <f>E25-E26</f>
        <v>0</v>
      </c>
      <c r="F27" s="28"/>
      <c r="G27" s="28" t="s">
        <v>199</v>
      </c>
      <c r="H27" s="29"/>
    </row>
    <row r="28" customHeight="1" spans="1:8">
      <c r="A28" s="32" t="str">
        <f>基础信息!A4</f>
        <v>被评估单位填表人：俞蕊</v>
      </c>
      <c r="B28" s="32"/>
      <c r="C28" s="32"/>
      <c r="D28" s="32"/>
      <c r="E28" s="34" t="str">
        <f>基础信息!A3</f>
        <v>评估人员：李美花、刘婧</v>
      </c>
      <c r="F28" s="34"/>
      <c r="G28" s="34"/>
      <c r="H28" s="34"/>
    </row>
    <row r="29" customHeight="1" spans="1:4">
      <c r="A29" s="35" t="str">
        <f>基础信息!A5</f>
        <v>填表日期：2021年8月27日</v>
      </c>
      <c r="B29" s="36"/>
      <c r="C29" s="36"/>
      <c r="D29" s="36"/>
    </row>
  </sheetData>
  <mergeCells count="7">
    <mergeCell ref="A1:H1"/>
    <mergeCell ref="A2:H2"/>
    <mergeCell ref="A25:B25"/>
    <mergeCell ref="A26:B26"/>
    <mergeCell ref="A27:B27"/>
    <mergeCell ref="A28:D28"/>
    <mergeCell ref="E28:H28"/>
  </mergeCells>
  <printOptions horizontalCentered="1"/>
  <pageMargins left="1" right="1" top="0.87" bottom="0.87" header="1.06" footer="0.51"/>
  <pageSetup paperSize="9" fitToHeight="0" orientation="landscape" verticalDpi="600"/>
  <headerFooter scaleWithDoc="0"/>
  <legacyDrawing r:id="rId2"/>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view="pageBreakPreview" zoomScale="90" zoomScaleNormal="100" workbookViewId="0">
      <selection activeCell="N23" sqref="N23"/>
    </sheetView>
  </sheetViews>
  <sheetFormatPr defaultColWidth="9" defaultRowHeight="15.75" customHeight="1"/>
  <cols>
    <col min="1" max="1" width="5.125" style="13" customWidth="1"/>
    <col min="2" max="2" width="16.625" style="13" customWidth="1"/>
    <col min="3" max="3" width="11.125" style="13" customWidth="1"/>
    <col min="4" max="4" width="14" style="13" customWidth="1"/>
    <col min="5" max="5" width="8.125" style="13" customWidth="1"/>
    <col min="6" max="6" width="14.375" style="13" customWidth="1"/>
    <col min="7" max="7" width="7" style="13" customWidth="1"/>
    <col min="8" max="8" width="14.375" style="195" customWidth="1"/>
    <col min="9" max="9" width="9.375" style="13" customWidth="1"/>
    <col min="10" max="10" width="8.125" style="13" customWidth="1"/>
    <col min="11" max="11" width="11" style="13" customWidth="1"/>
    <col min="12" max="16384" width="9" style="13"/>
  </cols>
  <sheetData>
    <row r="1" s="11" customFormat="1" ht="30" customHeight="1" spans="1:11">
      <c r="A1" s="14" t="s">
        <v>1480</v>
      </c>
      <c r="B1" s="15"/>
      <c r="C1" s="15"/>
      <c r="D1" s="15"/>
      <c r="E1" s="15"/>
      <c r="F1" s="15"/>
      <c r="G1" s="15"/>
      <c r="H1" s="15"/>
      <c r="I1" s="15"/>
      <c r="J1" s="15"/>
      <c r="K1" s="15"/>
    </row>
    <row r="2" ht="14.1" customHeight="1" spans="1:11">
      <c r="A2" s="16" t="str">
        <f>基础信息!A1</f>
        <v>评估基准日：2021年6月30日</v>
      </c>
      <c r="B2" s="17"/>
      <c r="C2" s="17"/>
      <c r="D2" s="17"/>
      <c r="E2" s="17"/>
      <c r="F2" s="17"/>
      <c r="G2" s="18"/>
      <c r="H2" s="18"/>
      <c r="I2" s="18"/>
      <c r="J2" s="18"/>
      <c r="K2" s="18"/>
    </row>
    <row r="3" ht="14.1" customHeight="1" spans="1:11">
      <c r="A3" s="17"/>
      <c r="B3" s="17"/>
      <c r="C3" s="17"/>
      <c r="D3" s="17"/>
      <c r="E3" s="17"/>
      <c r="F3" s="17"/>
      <c r="G3" s="18"/>
      <c r="H3" s="196"/>
      <c r="I3" s="18"/>
      <c r="J3" s="18"/>
      <c r="K3" s="41" t="s">
        <v>1481</v>
      </c>
    </row>
    <row r="4" customHeight="1" spans="1:11">
      <c r="A4" s="115" t="str">
        <f>基础信息!A2</f>
        <v>被评估单位：江苏省糖烟酒总公司</v>
      </c>
      <c r="K4" s="21" t="s">
        <v>119</v>
      </c>
    </row>
    <row r="5" s="48" customFormat="1" ht="27.75" customHeight="1" spans="1:11">
      <c r="A5" s="197" t="s">
        <v>120</v>
      </c>
      <c r="B5" s="197" t="s">
        <v>1482</v>
      </c>
      <c r="C5" s="197" t="s">
        <v>1434</v>
      </c>
      <c r="D5" s="197" t="s">
        <v>1483</v>
      </c>
      <c r="E5" s="197" t="s">
        <v>1484</v>
      </c>
      <c r="F5" s="23" t="s">
        <v>86</v>
      </c>
      <c r="G5" s="197" t="s">
        <v>1485</v>
      </c>
      <c r="H5" s="198" t="s">
        <v>87</v>
      </c>
      <c r="I5" s="197" t="s">
        <v>88</v>
      </c>
      <c r="J5" s="197" t="s">
        <v>218</v>
      </c>
      <c r="K5" s="197" t="s">
        <v>182</v>
      </c>
    </row>
    <row r="6" customHeight="1" spans="1:11">
      <c r="A6" s="24"/>
      <c r="B6" s="120"/>
      <c r="C6" s="120"/>
      <c r="D6" s="199"/>
      <c r="E6" s="24"/>
      <c r="F6" s="28"/>
      <c r="G6" s="24"/>
      <c r="H6" s="200"/>
      <c r="I6" s="28"/>
      <c r="J6" s="28" t="s">
        <v>199</v>
      </c>
      <c r="K6" s="120"/>
    </row>
    <row r="7" customHeight="1" spans="1:11">
      <c r="A7" s="24"/>
      <c r="B7" s="120"/>
      <c r="C7" s="120"/>
      <c r="D7" s="199"/>
      <c r="E7" s="24"/>
      <c r="F7" s="28"/>
      <c r="G7" s="24"/>
      <c r="H7" s="200"/>
      <c r="I7" s="28"/>
      <c r="J7" s="28" t="s">
        <v>199</v>
      </c>
      <c r="K7" s="120"/>
    </row>
    <row r="8" customHeight="1" spans="1:11">
      <c r="A8" s="24"/>
      <c r="B8" s="201"/>
      <c r="C8" s="120"/>
      <c r="D8" s="199"/>
      <c r="E8" s="24"/>
      <c r="F8" s="28"/>
      <c r="G8" s="24"/>
      <c r="H8" s="200"/>
      <c r="I8" s="28"/>
      <c r="J8" s="28" t="s">
        <v>199</v>
      </c>
      <c r="K8" s="120"/>
    </row>
    <row r="9" customHeight="1" spans="1:11">
      <c r="A9" s="24"/>
      <c r="B9" s="120"/>
      <c r="C9" s="120"/>
      <c r="D9" s="199"/>
      <c r="E9" s="24"/>
      <c r="F9" s="28"/>
      <c r="G9" s="24"/>
      <c r="H9" s="200"/>
      <c r="I9" s="28"/>
      <c r="J9" s="28" t="s">
        <v>199</v>
      </c>
      <c r="K9" s="120"/>
    </row>
    <row r="10" customHeight="1" spans="1:11">
      <c r="A10" s="24"/>
      <c r="B10" s="120"/>
      <c r="C10" s="120"/>
      <c r="D10" s="199"/>
      <c r="E10" s="24"/>
      <c r="F10" s="28"/>
      <c r="G10" s="24"/>
      <c r="H10" s="200"/>
      <c r="I10" s="28"/>
      <c r="J10" s="28" t="s">
        <v>199</v>
      </c>
      <c r="K10" s="120"/>
    </row>
    <row r="11" customHeight="1" spans="1:11">
      <c r="A11" s="24"/>
      <c r="B11" s="120"/>
      <c r="C11" s="120"/>
      <c r="D11" s="199"/>
      <c r="E11" s="24"/>
      <c r="F11" s="28"/>
      <c r="G11" s="24"/>
      <c r="H11" s="200"/>
      <c r="I11" s="28"/>
      <c r="J11" s="28" t="s">
        <v>199</v>
      </c>
      <c r="K11" s="120"/>
    </row>
    <row r="12" customHeight="1" spans="1:11">
      <c r="A12" s="24"/>
      <c r="B12" s="119"/>
      <c r="C12" s="26"/>
      <c r="D12" s="28"/>
      <c r="E12" s="24"/>
      <c r="F12" s="28"/>
      <c r="G12" s="24"/>
      <c r="H12" s="200"/>
      <c r="I12" s="28"/>
      <c r="J12" s="28" t="s">
        <v>199</v>
      </c>
      <c r="K12" s="29"/>
    </row>
    <row r="13" customHeight="1" spans="1:11">
      <c r="A13" s="24"/>
      <c r="B13" s="25"/>
      <c r="C13" s="26"/>
      <c r="D13" s="28"/>
      <c r="E13" s="24"/>
      <c r="F13" s="28"/>
      <c r="G13" s="24"/>
      <c r="H13" s="200"/>
      <c r="I13" s="28"/>
      <c r="J13" s="28" t="s">
        <v>199</v>
      </c>
      <c r="K13" s="29"/>
    </row>
    <row r="14" customHeight="1" spans="1:11">
      <c r="A14" s="24"/>
      <c r="B14" s="25"/>
      <c r="C14" s="26"/>
      <c r="D14" s="28"/>
      <c r="E14" s="24"/>
      <c r="F14" s="28"/>
      <c r="G14" s="24"/>
      <c r="H14" s="200"/>
      <c r="I14" s="28"/>
      <c r="J14" s="28" t="s">
        <v>199</v>
      </c>
      <c r="K14" s="29"/>
    </row>
    <row r="15" customHeight="1" spans="1:11">
      <c r="A15" s="24"/>
      <c r="B15" s="25"/>
      <c r="C15" s="26"/>
      <c r="D15" s="28"/>
      <c r="E15" s="24"/>
      <c r="F15" s="28"/>
      <c r="G15" s="24"/>
      <c r="H15" s="200"/>
      <c r="I15" s="28"/>
      <c r="J15" s="28" t="s">
        <v>199</v>
      </c>
      <c r="K15" s="29"/>
    </row>
    <row r="16" customHeight="1" spans="1:11">
      <c r="A16" s="24"/>
      <c r="B16" s="25"/>
      <c r="C16" s="26"/>
      <c r="D16" s="28"/>
      <c r="E16" s="24"/>
      <c r="F16" s="28"/>
      <c r="G16" s="24"/>
      <c r="H16" s="200"/>
      <c r="I16" s="28"/>
      <c r="J16" s="28" t="s">
        <v>199</v>
      </c>
      <c r="K16" s="29"/>
    </row>
    <row r="17" customHeight="1" spans="1:11">
      <c r="A17" s="24"/>
      <c r="B17" s="25"/>
      <c r="C17" s="26"/>
      <c r="D17" s="28"/>
      <c r="E17" s="24"/>
      <c r="F17" s="28"/>
      <c r="G17" s="24"/>
      <c r="H17" s="200"/>
      <c r="I17" s="28"/>
      <c r="J17" s="28" t="s">
        <v>199</v>
      </c>
      <c r="K17" s="29"/>
    </row>
    <row r="18" customHeight="1" spans="1:11">
      <c r="A18" s="24"/>
      <c r="B18" s="25"/>
      <c r="C18" s="26"/>
      <c r="D18" s="28"/>
      <c r="E18" s="24"/>
      <c r="F18" s="28"/>
      <c r="G18" s="24"/>
      <c r="H18" s="200"/>
      <c r="I18" s="28"/>
      <c r="J18" s="28" t="s">
        <v>199</v>
      </c>
      <c r="K18" s="29"/>
    </row>
    <row r="19" customHeight="1" spans="1:11">
      <c r="A19" s="24"/>
      <c r="B19" s="25"/>
      <c r="C19" s="26"/>
      <c r="D19" s="28"/>
      <c r="E19" s="24"/>
      <c r="F19" s="28"/>
      <c r="G19" s="24"/>
      <c r="H19" s="200"/>
      <c r="I19" s="28"/>
      <c r="J19" s="28" t="s">
        <v>199</v>
      </c>
      <c r="K19" s="29"/>
    </row>
    <row r="20" customHeight="1" spans="1:11">
      <c r="A20" s="24"/>
      <c r="B20" s="25"/>
      <c r="C20" s="26"/>
      <c r="D20" s="28"/>
      <c r="E20" s="24"/>
      <c r="F20" s="28"/>
      <c r="G20" s="24"/>
      <c r="H20" s="200"/>
      <c r="I20" s="28"/>
      <c r="J20" s="28" t="s">
        <v>199</v>
      </c>
      <c r="K20" s="29"/>
    </row>
    <row r="21" customHeight="1" spans="1:11">
      <c r="A21" s="24"/>
      <c r="B21" s="25"/>
      <c r="C21" s="26"/>
      <c r="D21" s="28"/>
      <c r="E21" s="24"/>
      <c r="F21" s="28"/>
      <c r="G21" s="24"/>
      <c r="H21" s="200"/>
      <c r="I21" s="28"/>
      <c r="J21" s="28" t="s">
        <v>199</v>
      </c>
      <c r="K21" s="29"/>
    </row>
    <row r="22" customHeight="1" spans="1:11">
      <c r="A22" s="24"/>
      <c r="B22" s="25"/>
      <c r="C22" s="26"/>
      <c r="D22" s="28"/>
      <c r="E22" s="24"/>
      <c r="F22" s="28"/>
      <c r="G22" s="24"/>
      <c r="H22" s="200"/>
      <c r="I22" s="28"/>
      <c r="J22" s="28" t="s">
        <v>199</v>
      </c>
      <c r="K22" s="29"/>
    </row>
    <row r="23" customHeight="1" spans="1:11">
      <c r="A23" s="24"/>
      <c r="B23" s="25"/>
      <c r="C23" s="26"/>
      <c r="D23" s="28"/>
      <c r="E23" s="24"/>
      <c r="F23" s="28"/>
      <c r="G23" s="24"/>
      <c r="H23" s="200"/>
      <c r="I23" s="28"/>
      <c r="J23" s="28" t="s">
        <v>199</v>
      </c>
      <c r="K23" s="29"/>
    </row>
    <row r="24" customHeight="1" spans="1:11">
      <c r="A24" s="24"/>
      <c r="B24" s="25"/>
      <c r="C24" s="26"/>
      <c r="D24" s="28"/>
      <c r="E24" s="24"/>
      <c r="F24" s="28"/>
      <c r="G24" s="24"/>
      <c r="H24" s="200"/>
      <c r="I24" s="28"/>
      <c r="J24" s="28" t="s">
        <v>199</v>
      </c>
      <c r="K24" s="29"/>
    </row>
    <row r="25" customHeight="1" spans="1:11">
      <c r="A25" s="24"/>
      <c r="B25" s="25"/>
      <c r="C25" s="26"/>
      <c r="D25" s="28"/>
      <c r="E25" s="24"/>
      <c r="F25" s="28"/>
      <c r="G25" s="24"/>
      <c r="H25" s="200"/>
      <c r="I25" s="28"/>
      <c r="J25" s="28" t="s">
        <v>199</v>
      </c>
      <c r="K25" s="29"/>
    </row>
    <row r="26" customHeight="1" spans="1:11">
      <c r="A26" s="24"/>
      <c r="B26" s="119"/>
      <c r="C26" s="26"/>
      <c r="D26" s="28"/>
      <c r="E26" s="24"/>
      <c r="F26" s="28"/>
      <c r="G26" s="24"/>
      <c r="H26" s="200"/>
      <c r="I26" s="28"/>
      <c r="J26" s="28"/>
      <c r="K26" s="29"/>
    </row>
    <row r="27" customHeight="1" spans="1:11">
      <c r="A27" s="30" t="s">
        <v>1486</v>
      </c>
      <c r="B27" s="56"/>
      <c r="C27" s="26"/>
      <c r="D27" s="28">
        <f>SUM(D6:D26)</f>
        <v>0</v>
      </c>
      <c r="E27" s="24"/>
      <c r="F27" s="28">
        <f>SUM(F6:F26)</f>
        <v>0</v>
      </c>
      <c r="G27" s="28"/>
      <c r="H27" s="28">
        <f>SUM(H6:H26)</f>
        <v>0</v>
      </c>
      <c r="I27" s="28" t="e">
        <f>(H27-F27)/F27*100</f>
        <v>#DIV/0!</v>
      </c>
      <c r="J27" s="28" t="s">
        <v>199</v>
      </c>
      <c r="K27" s="29"/>
    </row>
    <row r="28" customHeight="1" spans="1:11">
      <c r="A28" s="32" t="str">
        <f>基础信息!A4</f>
        <v>被评估单位填表人：俞蕊</v>
      </c>
      <c r="B28" s="32"/>
      <c r="C28" s="32"/>
      <c r="D28" s="32"/>
      <c r="G28" s="34" t="str">
        <f>基础信息!A3</f>
        <v>评估人员：李美花、刘婧</v>
      </c>
      <c r="H28" s="34"/>
      <c r="I28" s="34"/>
      <c r="J28" s="34"/>
      <c r="K28" s="34"/>
    </row>
    <row r="29" customHeight="1" spans="1:4">
      <c r="A29" s="35" t="str">
        <f>基础信息!A5</f>
        <v>填表日期：2021年8月27日</v>
      </c>
      <c r="B29" s="36"/>
      <c r="C29" s="36"/>
      <c r="D29" s="36"/>
    </row>
  </sheetData>
  <mergeCells count="5">
    <mergeCell ref="A1:K1"/>
    <mergeCell ref="A2:K2"/>
    <mergeCell ref="A27:B27"/>
    <mergeCell ref="A28:D28"/>
    <mergeCell ref="G28:K28"/>
  </mergeCells>
  <printOptions horizontalCentered="1"/>
  <pageMargins left="1" right="1" top="0.87" bottom="0.87" header="1.06" footer="0.51"/>
  <pageSetup paperSize="9" scale="97" fitToHeight="0" orientation="landscape" verticalDpi="600"/>
  <headerFooter scaleWithDoc="0"/>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9"/>
  <sheetViews>
    <sheetView view="pageBreakPreview" zoomScale="90" zoomScaleNormal="100" workbookViewId="0">
      <selection activeCell="F4" sqref="F4"/>
    </sheetView>
  </sheetViews>
  <sheetFormatPr defaultColWidth="9" defaultRowHeight="15.75" customHeight="1" outlineLevelCol="5"/>
  <cols>
    <col min="1" max="1" width="8.375" style="13" customWidth="1"/>
    <col min="2" max="2" width="29.75" style="13" customWidth="1"/>
    <col min="3" max="3" width="13.625" style="13" customWidth="1"/>
    <col min="4" max="4" width="20.375" style="13" customWidth="1"/>
    <col min="5" max="5" width="21.75" style="13" customWidth="1"/>
    <col min="6" max="6" width="16.75" style="13" customWidth="1"/>
    <col min="7" max="16384" width="9" style="13"/>
  </cols>
  <sheetData>
    <row r="1" s="11" customFormat="1" ht="30" customHeight="1" spans="1:6">
      <c r="A1" s="14" t="s">
        <v>1487</v>
      </c>
      <c r="B1" s="37"/>
      <c r="C1" s="37"/>
      <c r="D1" s="37"/>
      <c r="E1" s="37"/>
      <c r="F1" s="37"/>
    </row>
    <row r="2" ht="14.1" customHeight="1" spans="1:6">
      <c r="A2" s="16" t="str">
        <f>基础信息!A1</f>
        <v>评估基准日：2021年6月30日</v>
      </c>
      <c r="B2" s="17"/>
      <c r="C2" s="17"/>
      <c r="D2" s="17"/>
      <c r="E2" s="17"/>
      <c r="F2" s="17"/>
    </row>
    <row r="3" ht="14.1" customHeight="1" spans="1:6">
      <c r="A3" s="17"/>
      <c r="B3" s="17"/>
      <c r="C3" s="17"/>
      <c r="D3" s="17"/>
      <c r="E3" s="17"/>
      <c r="F3" s="194" t="s">
        <v>1488</v>
      </c>
    </row>
    <row r="4" customHeight="1" spans="1:6">
      <c r="A4" s="45" t="str">
        <f>基础信息!A2</f>
        <v>被评估单位：江苏省糖烟酒总公司</v>
      </c>
      <c r="F4" s="21" t="s">
        <v>119</v>
      </c>
    </row>
    <row r="5" s="12" customFormat="1" customHeight="1" spans="1:6">
      <c r="A5" s="22" t="s">
        <v>120</v>
      </c>
      <c r="B5" s="22" t="s">
        <v>1476</v>
      </c>
      <c r="C5" s="22" t="s">
        <v>261</v>
      </c>
      <c r="D5" s="23" t="s">
        <v>86</v>
      </c>
      <c r="E5" s="22" t="s">
        <v>87</v>
      </c>
      <c r="F5" s="22" t="s">
        <v>182</v>
      </c>
    </row>
    <row r="6" customHeight="1" spans="1:6">
      <c r="A6" s="24"/>
      <c r="B6" s="25"/>
      <c r="C6" s="26"/>
      <c r="D6" s="39"/>
      <c r="E6" s="39"/>
      <c r="F6" s="29"/>
    </row>
    <row r="7" customHeight="1" spans="1:6">
      <c r="A7" s="24"/>
      <c r="B7" s="25"/>
      <c r="C7" s="26"/>
      <c r="D7" s="39"/>
      <c r="E7" s="39"/>
      <c r="F7" s="29"/>
    </row>
    <row r="8" customHeight="1" spans="1:6">
      <c r="A8" s="24"/>
      <c r="B8" s="25"/>
      <c r="C8" s="26"/>
      <c r="D8" s="39"/>
      <c r="E8" s="39"/>
      <c r="F8" s="29"/>
    </row>
    <row r="9" customHeight="1" spans="1:6">
      <c r="A9" s="24"/>
      <c r="B9" s="25"/>
      <c r="C9" s="26"/>
      <c r="D9" s="39"/>
      <c r="E9" s="39"/>
      <c r="F9" s="29"/>
    </row>
    <row r="10" customHeight="1" spans="1:6">
      <c r="A10" s="24"/>
      <c r="B10" s="25"/>
      <c r="C10" s="26"/>
      <c r="D10" s="39"/>
      <c r="E10" s="39"/>
      <c r="F10" s="29"/>
    </row>
    <row r="11" customHeight="1" spans="1:6">
      <c r="A11" s="24"/>
      <c r="B11" s="25"/>
      <c r="C11" s="26"/>
      <c r="D11" s="39"/>
      <c r="E11" s="39"/>
      <c r="F11" s="29"/>
    </row>
    <row r="12" customHeight="1" spans="1:6">
      <c r="A12" s="24"/>
      <c r="B12" s="25"/>
      <c r="C12" s="26"/>
      <c r="D12" s="39"/>
      <c r="E12" s="39"/>
      <c r="F12" s="29"/>
    </row>
    <row r="13" customHeight="1" spans="1:6">
      <c r="A13" s="24"/>
      <c r="B13" s="25"/>
      <c r="C13" s="26"/>
      <c r="D13" s="39"/>
      <c r="E13" s="39"/>
      <c r="F13" s="29"/>
    </row>
    <row r="14" customHeight="1" spans="1:6">
      <c r="A14" s="24"/>
      <c r="B14" s="25"/>
      <c r="C14" s="26"/>
      <c r="D14" s="39"/>
      <c r="E14" s="39"/>
      <c r="F14" s="29"/>
    </row>
    <row r="15" customHeight="1" spans="1:6">
      <c r="A15" s="24"/>
      <c r="B15" s="25"/>
      <c r="C15" s="26"/>
      <c r="D15" s="39"/>
      <c r="E15" s="39"/>
      <c r="F15" s="29"/>
    </row>
    <row r="16" customHeight="1" spans="1:6">
      <c r="A16" s="24"/>
      <c r="B16" s="25"/>
      <c r="C16" s="26"/>
      <c r="D16" s="39"/>
      <c r="E16" s="39"/>
      <c r="F16" s="29"/>
    </row>
    <row r="17" customHeight="1" spans="1:6">
      <c r="A17" s="24"/>
      <c r="B17" s="25"/>
      <c r="C17" s="26"/>
      <c r="D17" s="39"/>
      <c r="E17" s="39"/>
      <c r="F17" s="29"/>
    </row>
    <row r="18" customHeight="1" spans="1:6">
      <c r="A18" s="24"/>
      <c r="B18" s="25"/>
      <c r="C18" s="26"/>
      <c r="D18" s="39"/>
      <c r="E18" s="39"/>
      <c r="F18" s="29"/>
    </row>
    <row r="19" customHeight="1" spans="1:6">
      <c r="A19" s="24"/>
      <c r="B19" s="25"/>
      <c r="C19" s="26"/>
      <c r="D19" s="39"/>
      <c r="E19" s="39"/>
      <c r="F19" s="29"/>
    </row>
    <row r="20" customHeight="1" spans="1:6">
      <c r="A20" s="24"/>
      <c r="B20" s="25"/>
      <c r="C20" s="26"/>
      <c r="D20" s="39"/>
      <c r="E20" s="39"/>
      <c r="F20" s="29"/>
    </row>
    <row r="21" customHeight="1" spans="1:6">
      <c r="A21" s="24"/>
      <c r="B21" s="25"/>
      <c r="C21" s="26"/>
      <c r="D21" s="39"/>
      <c r="E21" s="39"/>
      <c r="F21" s="29"/>
    </row>
    <row r="22" customHeight="1" spans="1:6">
      <c r="A22" s="24"/>
      <c r="B22" s="25"/>
      <c r="C22" s="26"/>
      <c r="D22" s="39"/>
      <c r="E22" s="39"/>
      <c r="F22" s="29"/>
    </row>
    <row r="23" customHeight="1" spans="1:6">
      <c r="A23" s="24"/>
      <c r="B23" s="25"/>
      <c r="C23" s="26"/>
      <c r="D23" s="39"/>
      <c r="E23" s="39"/>
      <c r="F23" s="29"/>
    </row>
    <row r="24" customHeight="1" spans="1:6">
      <c r="A24" s="24"/>
      <c r="B24" s="25"/>
      <c r="C24" s="26"/>
      <c r="D24" s="39"/>
      <c r="E24" s="39"/>
      <c r="F24" s="29"/>
    </row>
    <row r="25" customHeight="1" spans="1:6">
      <c r="A25" s="24"/>
      <c r="B25" s="25"/>
      <c r="C25" s="26"/>
      <c r="D25" s="39"/>
      <c r="E25" s="39"/>
      <c r="F25" s="29"/>
    </row>
    <row r="26" customHeight="1" spans="1:6">
      <c r="A26" s="24"/>
      <c r="B26" s="25"/>
      <c r="C26" s="26"/>
      <c r="D26" s="39"/>
      <c r="E26" s="39"/>
      <c r="F26" s="29"/>
    </row>
    <row r="27" customHeight="1" spans="1:6">
      <c r="A27" s="30" t="s">
        <v>1486</v>
      </c>
      <c r="B27" s="56"/>
      <c r="C27" s="26"/>
      <c r="D27" s="39">
        <f>SUM(D6:D26)</f>
        <v>0</v>
      </c>
      <c r="E27" s="39">
        <f>SUM(E6:E26)</f>
        <v>0</v>
      </c>
      <c r="F27" s="29"/>
    </row>
    <row r="28" customHeight="1" spans="1:6">
      <c r="A28" s="32" t="str">
        <f>基础信息!A4</f>
        <v>被评估单位填表人：俞蕊</v>
      </c>
      <c r="B28" s="32"/>
      <c r="C28" s="32"/>
      <c r="D28" s="32"/>
      <c r="E28" s="40" t="str">
        <f>基础信息!A3</f>
        <v>评估人员：李美花、刘婧</v>
      </c>
      <c r="F28" s="40"/>
    </row>
    <row r="29" customHeight="1" spans="1:4">
      <c r="A29" s="35" t="str">
        <f>基础信息!A5</f>
        <v>填表日期：2021年8月27日</v>
      </c>
      <c r="B29" s="36"/>
      <c r="C29" s="36"/>
      <c r="D29" s="36"/>
    </row>
  </sheetData>
  <mergeCells count="5">
    <mergeCell ref="A1:F1"/>
    <mergeCell ref="A2:F2"/>
    <mergeCell ref="A27:B27"/>
    <mergeCell ref="A28:D28"/>
    <mergeCell ref="E28:F28"/>
  </mergeCells>
  <printOptions horizontalCentered="1"/>
  <pageMargins left="1" right="1" top="0.87" bottom="0.87" header="1.06" footer="0.51"/>
  <pageSetup paperSize="9" fitToHeight="0" orientation="landscape" verticalDpi="600"/>
  <headerFooter scaleWithDoc="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view="pageBreakPreview" zoomScale="90" zoomScaleNormal="100" workbookViewId="0">
      <selection activeCell="H4" sqref="H4"/>
    </sheetView>
  </sheetViews>
  <sheetFormatPr defaultColWidth="9" defaultRowHeight="15.75" customHeight="1" outlineLevelCol="7"/>
  <cols>
    <col min="1" max="1" width="7.625" style="13" customWidth="1"/>
    <col min="2" max="2" width="23" style="13" customWidth="1"/>
    <col min="3" max="3" width="11" style="13" customWidth="1"/>
    <col min="4" max="5" width="13.25" style="13" customWidth="1"/>
    <col min="6" max="6" width="12.875" style="13" customWidth="1"/>
    <col min="7" max="7" width="12.375" style="13" customWidth="1"/>
    <col min="8" max="8" width="17.375" style="13" customWidth="1"/>
    <col min="9" max="16384" width="9" style="13"/>
  </cols>
  <sheetData>
    <row r="1" s="11" customFormat="1" ht="30" customHeight="1" spans="1:8">
      <c r="A1" s="14" t="s">
        <v>1489</v>
      </c>
      <c r="B1" s="15"/>
      <c r="C1" s="15"/>
      <c r="D1" s="15"/>
      <c r="E1" s="15"/>
      <c r="F1" s="15"/>
      <c r="G1" s="15"/>
      <c r="H1" s="15"/>
    </row>
    <row r="2" ht="14.1" customHeight="1" spans="1:8">
      <c r="A2" s="16" t="str">
        <f>基础信息!A1</f>
        <v>评估基准日：2021年6月30日</v>
      </c>
      <c r="B2" s="17"/>
      <c r="C2" s="17"/>
      <c r="D2" s="17"/>
      <c r="E2" s="17"/>
      <c r="F2" s="17"/>
      <c r="G2" s="17"/>
      <c r="H2" s="18"/>
    </row>
    <row r="3" ht="14.1" customHeight="1" spans="1:8">
      <c r="A3" s="17"/>
      <c r="B3" s="17"/>
      <c r="C3" s="17"/>
      <c r="D3" s="17"/>
      <c r="E3" s="17"/>
      <c r="F3" s="17"/>
      <c r="G3" s="17"/>
      <c r="H3" s="41" t="s">
        <v>1490</v>
      </c>
    </row>
    <row r="4" customHeight="1" spans="1:8">
      <c r="A4" s="20" t="str">
        <f>基础信息!A2</f>
        <v>被评估单位：江苏省糖烟酒总公司</v>
      </c>
      <c r="B4" s="20"/>
      <c r="C4" s="20"/>
      <c r="D4" s="20"/>
      <c r="H4" s="21" t="s">
        <v>119</v>
      </c>
    </row>
    <row r="5" s="12" customFormat="1" customHeight="1" spans="1:8">
      <c r="A5" s="22" t="s">
        <v>120</v>
      </c>
      <c r="B5" s="22" t="s">
        <v>1476</v>
      </c>
      <c r="C5" s="22" t="s">
        <v>1288</v>
      </c>
      <c r="D5" s="23" t="s">
        <v>86</v>
      </c>
      <c r="E5" s="22" t="s">
        <v>87</v>
      </c>
      <c r="F5" s="22" t="s">
        <v>88</v>
      </c>
      <c r="G5" s="22" t="s">
        <v>218</v>
      </c>
      <c r="H5" s="22" t="s">
        <v>182</v>
      </c>
    </row>
    <row r="6" customHeight="1" spans="1:8">
      <c r="A6" s="24"/>
      <c r="B6" s="25"/>
      <c r="C6" s="26"/>
      <c r="D6" s="28"/>
      <c r="E6" s="28"/>
      <c r="F6" s="28"/>
      <c r="G6" s="28" t="s">
        <v>199</v>
      </c>
      <c r="H6" s="29"/>
    </row>
    <row r="7" customHeight="1" spans="1:8">
      <c r="A7" s="24"/>
      <c r="B7" s="25"/>
      <c r="C7" s="26"/>
      <c r="D7" s="28"/>
      <c r="E7" s="28"/>
      <c r="F7" s="28"/>
      <c r="G7" s="28" t="s">
        <v>199</v>
      </c>
      <c r="H7" s="29"/>
    </row>
    <row r="8" customHeight="1" spans="1:8">
      <c r="A8" s="24"/>
      <c r="B8" s="25"/>
      <c r="C8" s="26"/>
      <c r="D8" s="28"/>
      <c r="E8" s="28"/>
      <c r="F8" s="28"/>
      <c r="G8" s="28" t="s">
        <v>199</v>
      </c>
      <c r="H8" s="29"/>
    </row>
    <row r="9" customHeight="1" spans="1:8">
      <c r="A9" s="24"/>
      <c r="B9" s="25"/>
      <c r="C9" s="26"/>
      <c r="D9" s="28"/>
      <c r="E9" s="28"/>
      <c r="F9" s="28"/>
      <c r="G9" s="28" t="s">
        <v>199</v>
      </c>
      <c r="H9" s="29"/>
    </row>
    <row r="10" customHeight="1" spans="1:8">
      <c r="A10" s="24"/>
      <c r="B10" s="25"/>
      <c r="C10" s="26"/>
      <c r="D10" s="28"/>
      <c r="E10" s="28"/>
      <c r="F10" s="28"/>
      <c r="G10" s="28" t="s">
        <v>199</v>
      </c>
      <c r="H10" s="29"/>
    </row>
    <row r="11" customHeight="1" spans="1:8">
      <c r="A11" s="24"/>
      <c r="B11" s="25"/>
      <c r="C11" s="26"/>
      <c r="D11" s="28"/>
      <c r="E11" s="28"/>
      <c r="F11" s="28"/>
      <c r="G11" s="28" t="s">
        <v>199</v>
      </c>
      <c r="H11" s="29"/>
    </row>
    <row r="12" customHeight="1" spans="1:8">
      <c r="A12" s="24"/>
      <c r="B12" s="25"/>
      <c r="C12" s="26"/>
      <c r="D12" s="28"/>
      <c r="E12" s="28"/>
      <c r="F12" s="28"/>
      <c r="G12" s="28" t="s">
        <v>199</v>
      </c>
      <c r="H12" s="29"/>
    </row>
    <row r="13" customHeight="1" spans="1:8">
      <c r="A13" s="24"/>
      <c r="B13" s="25"/>
      <c r="C13" s="26"/>
      <c r="D13" s="28"/>
      <c r="E13" s="28"/>
      <c r="F13" s="28"/>
      <c r="G13" s="28" t="s">
        <v>199</v>
      </c>
      <c r="H13" s="29"/>
    </row>
    <row r="14" customHeight="1" spans="1:8">
      <c r="A14" s="24"/>
      <c r="B14" s="25"/>
      <c r="C14" s="26"/>
      <c r="D14" s="28"/>
      <c r="E14" s="28"/>
      <c r="F14" s="28"/>
      <c r="G14" s="28" t="s">
        <v>199</v>
      </c>
      <c r="H14" s="29"/>
    </row>
    <row r="15" customHeight="1" spans="1:8">
      <c r="A15" s="24"/>
      <c r="B15" s="25"/>
      <c r="C15" s="26"/>
      <c r="D15" s="28"/>
      <c r="E15" s="28"/>
      <c r="F15" s="28"/>
      <c r="G15" s="28" t="s">
        <v>199</v>
      </c>
      <c r="H15" s="29"/>
    </row>
    <row r="16" customHeight="1" spans="1:8">
      <c r="A16" s="24"/>
      <c r="B16" s="25"/>
      <c r="C16" s="26"/>
      <c r="D16" s="28"/>
      <c r="E16" s="28"/>
      <c r="F16" s="28"/>
      <c r="G16" s="28" t="s">
        <v>199</v>
      </c>
      <c r="H16" s="29"/>
    </row>
    <row r="17" customHeight="1" spans="1:8">
      <c r="A17" s="24"/>
      <c r="B17" s="25"/>
      <c r="C17" s="26"/>
      <c r="D17" s="28"/>
      <c r="E17" s="28"/>
      <c r="F17" s="28"/>
      <c r="G17" s="28" t="s">
        <v>199</v>
      </c>
      <c r="H17" s="29"/>
    </row>
    <row r="18" customHeight="1" spans="1:8">
      <c r="A18" s="24"/>
      <c r="B18" s="25"/>
      <c r="C18" s="26"/>
      <c r="D18" s="28"/>
      <c r="E18" s="28"/>
      <c r="F18" s="28"/>
      <c r="G18" s="28" t="s">
        <v>199</v>
      </c>
      <c r="H18" s="29"/>
    </row>
    <row r="19" customHeight="1" spans="1:8">
      <c r="A19" s="24"/>
      <c r="B19" s="25"/>
      <c r="C19" s="26"/>
      <c r="D19" s="28"/>
      <c r="E19" s="28"/>
      <c r="F19" s="28"/>
      <c r="G19" s="28" t="s">
        <v>199</v>
      </c>
      <c r="H19" s="29"/>
    </row>
    <row r="20" customHeight="1" spans="1:8">
      <c r="A20" s="24"/>
      <c r="B20" s="25"/>
      <c r="C20" s="26"/>
      <c r="D20" s="28"/>
      <c r="E20" s="28"/>
      <c r="F20" s="28"/>
      <c r="G20" s="28" t="s">
        <v>199</v>
      </c>
      <c r="H20" s="29"/>
    </row>
    <row r="21" customHeight="1" spans="1:8">
      <c r="A21" s="24"/>
      <c r="B21" s="25"/>
      <c r="C21" s="26"/>
      <c r="D21" s="28"/>
      <c r="E21" s="28"/>
      <c r="F21" s="28"/>
      <c r="G21" s="28" t="s">
        <v>199</v>
      </c>
      <c r="H21" s="29"/>
    </row>
    <row r="22" customHeight="1" spans="1:8">
      <c r="A22" s="24"/>
      <c r="B22" s="25"/>
      <c r="C22" s="26"/>
      <c r="D22" s="28"/>
      <c r="E22" s="28"/>
      <c r="F22" s="28"/>
      <c r="G22" s="28" t="s">
        <v>199</v>
      </c>
      <c r="H22" s="29"/>
    </row>
    <row r="23" customHeight="1" spans="1:8">
      <c r="A23" s="24"/>
      <c r="B23" s="25"/>
      <c r="C23" s="26"/>
      <c r="D23" s="28"/>
      <c r="E23" s="28"/>
      <c r="F23" s="28"/>
      <c r="G23" s="28" t="s">
        <v>199</v>
      </c>
      <c r="H23" s="29"/>
    </row>
    <row r="24" customHeight="1" spans="1:8">
      <c r="A24" s="24"/>
      <c r="B24" s="25"/>
      <c r="C24" s="26"/>
      <c r="D24" s="28"/>
      <c r="E24" s="28"/>
      <c r="F24" s="28"/>
      <c r="G24" s="28" t="s">
        <v>199</v>
      </c>
      <c r="H24" s="29"/>
    </row>
    <row r="25" customHeight="1" spans="1:8">
      <c r="A25" s="24"/>
      <c r="B25" s="25"/>
      <c r="C25" s="26"/>
      <c r="D25" s="28"/>
      <c r="E25" s="28"/>
      <c r="F25" s="28"/>
      <c r="G25" s="28" t="s">
        <v>199</v>
      </c>
      <c r="H25" s="29"/>
    </row>
    <row r="26" customHeight="1" spans="1:8">
      <c r="A26" s="24"/>
      <c r="B26" s="25"/>
      <c r="C26" s="26"/>
      <c r="D26" s="28"/>
      <c r="E26" s="28"/>
      <c r="F26" s="28"/>
      <c r="G26" s="28"/>
      <c r="H26" s="29"/>
    </row>
    <row r="27" customHeight="1" spans="1:8">
      <c r="A27" s="30" t="s">
        <v>1486</v>
      </c>
      <c r="B27" s="56"/>
      <c r="C27" s="26"/>
      <c r="D27" s="28">
        <f>SUM(D6:D26)</f>
        <v>0</v>
      </c>
      <c r="E27" s="28">
        <f>SUM(E6:E26)</f>
        <v>0</v>
      </c>
      <c r="F27" s="28"/>
      <c r="G27" s="28" t="s">
        <v>199</v>
      </c>
      <c r="H27" s="29"/>
    </row>
    <row r="28" customHeight="1" spans="1:8">
      <c r="A28" s="32" t="str">
        <f>基础信息!A4</f>
        <v>被评估单位填表人：俞蕊</v>
      </c>
      <c r="B28" s="32"/>
      <c r="C28" s="32"/>
      <c r="D28" s="32"/>
      <c r="E28" s="33" t="str">
        <f>基础信息!A3</f>
        <v>评估人员：李美花、刘婧</v>
      </c>
      <c r="F28" s="34"/>
      <c r="G28" s="34"/>
      <c r="H28" s="34"/>
    </row>
    <row r="29" customHeight="1" spans="1:4">
      <c r="A29" s="35" t="str">
        <f>基础信息!A5</f>
        <v>填表日期：2021年8月27日</v>
      </c>
      <c r="B29" s="36"/>
      <c r="C29" s="36"/>
      <c r="D29" s="36"/>
    </row>
  </sheetData>
  <mergeCells count="6">
    <mergeCell ref="A1:H1"/>
    <mergeCell ref="A2:H2"/>
    <mergeCell ref="A4:D4"/>
    <mergeCell ref="A27:B27"/>
    <mergeCell ref="A28:D28"/>
    <mergeCell ref="E28:H28"/>
  </mergeCells>
  <printOptions horizontalCentered="1"/>
  <pageMargins left="1" right="1" top="0.87" bottom="0.87" header="1.06" footer="0.51"/>
  <pageSetup paperSize="9" fitToHeight="0" orientation="landscape" verticalDpi="600"/>
  <headerFooter scaleWithDoc="0"/>
  <legacyDrawing r:id="rId2"/>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F24"/>
  <sheetViews>
    <sheetView view="pageBreakPreview" zoomScale="90" zoomScaleNormal="100" workbookViewId="0">
      <selection activeCell="C14" sqref="C14"/>
    </sheetView>
  </sheetViews>
  <sheetFormatPr defaultColWidth="9" defaultRowHeight="15.75" customHeight="1" outlineLevelCol="5"/>
  <cols>
    <col min="1" max="1" width="8.375" style="13" customWidth="1"/>
    <col min="2" max="2" width="27.25" style="13" customWidth="1"/>
    <col min="3" max="3" width="19.125" style="13" customWidth="1"/>
    <col min="4" max="4" width="20.5" style="13" customWidth="1"/>
    <col min="5" max="5" width="19.125" style="13" customWidth="1"/>
    <col min="6" max="6" width="18.375" style="13" customWidth="1"/>
    <col min="7" max="16384" width="9" style="13"/>
  </cols>
  <sheetData>
    <row r="1" s="11" customFormat="1" ht="30" customHeight="1" spans="1:6">
      <c r="A1" s="14" t="s">
        <v>1491</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17"/>
      <c r="F3" s="60" t="s">
        <v>1492</v>
      </c>
    </row>
    <row r="4" customHeight="1" spans="1:6">
      <c r="A4" s="20" t="str">
        <f>基础信息!A2</f>
        <v>被评估单位：江苏省糖烟酒总公司</v>
      </c>
      <c r="B4" s="20"/>
      <c r="C4" s="20"/>
      <c r="F4" s="61" t="s">
        <v>119</v>
      </c>
    </row>
    <row r="5" s="185" customFormat="1" customHeight="1" spans="1:6">
      <c r="A5" s="186" t="s">
        <v>163</v>
      </c>
      <c r="B5" s="186" t="s">
        <v>121</v>
      </c>
      <c r="C5" s="186" t="s">
        <v>86</v>
      </c>
      <c r="D5" s="186" t="s">
        <v>87</v>
      </c>
      <c r="E5" s="187" t="s">
        <v>1299</v>
      </c>
      <c r="F5" s="186" t="s">
        <v>181</v>
      </c>
    </row>
    <row r="6" customHeight="1" spans="1:6">
      <c r="A6" s="62" t="s">
        <v>1493</v>
      </c>
      <c r="B6" s="188" t="s">
        <v>139</v>
      </c>
      <c r="C6" s="27">
        <f>'5-1短期借款'!H22</f>
        <v>0</v>
      </c>
      <c r="D6" s="27">
        <f>'5-1短期借款'!J22</f>
        <v>0</v>
      </c>
      <c r="E6" s="28">
        <f>D6-C6</f>
        <v>0</v>
      </c>
      <c r="F6" s="189">
        <f>IF(C6=0,0,E6/C6*100)</f>
        <v>0</v>
      </c>
    </row>
    <row r="7" customHeight="1" spans="1:6">
      <c r="A7" s="62" t="s">
        <v>1494</v>
      </c>
      <c r="B7" s="188" t="s">
        <v>140</v>
      </c>
      <c r="C7" s="27">
        <f>'5-2以公允价值计量且其变动计入 当期损益的金融负债'!E27</f>
        <v>0</v>
      </c>
      <c r="D7" s="27">
        <f>'5-2以公允价值计量且其变动计入 当期损益的金融负债'!F27</f>
        <v>0</v>
      </c>
      <c r="E7" s="28">
        <f>D7-C7</f>
        <v>0</v>
      </c>
      <c r="F7" s="189">
        <f>IF(C7=0,0,E7/C7*100)</f>
        <v>0</v>
      </c>
    </row>
    <row r="8" customHeight="1" spans="1:6">
      <c r="A8" s="62" t="s">
        <v>1495</v>
      </c>
      <c r="B8" s="190" t="s">
        <v>141</v>
      </c>
      <c r="C8" s="27"/>
      <c r="D8" s="27"/>
      <c r="E8" s="28"/>
      <c r="F8" s="189"/>
    </row>
    <row r="9" customHeight="1" spans="1:6">
      <c r="A9" s="62" t="s">
        <v>1496</v>
      </c>
      <c r="B9" s="188" t="s">
        <v>142</v>
      </c>
      <c r="C9" s="27">
        <f>'5-4应付票据'!F27</f>
        <v>0</v>
      </c>
      <c r="D9" s="27">
        <f>'5-4应付票据'!G27</f>
        <v>0</v>
      </c>
      <c r="E9" s="28">
        <f t="shared" ref="E9:E14" si="0">D9-C9</f>
        <v>0</v>
      </c>
      <c r="F9" s="189">
        <f t="shared" ref="F9:F14" si="1">IF(C9=0,0,E9/C9*100)</f>
        <v>0</v>
      </c>
    </row>
    <row r="10" customHeight="1" spans="1:6">
      <c r="A10" s="62" t="s">
        <v>1497</v>
      </c>
      <c r="B10" s="188" t="s">
        <v>143</v>
      </c>
      <c r="C10" s="27">
        <f>'5-5应付账款'!E205</f>
        <v>0</v>
      </c>
      <c r="D10" s="27">
        <f>'5-5应付账款'!F205</f>
        <v>0</v>
      </c>
      <c r="E10" s="28">
        <f t="shared" si="0"/>
        <v>0</v>
      </c>
      <c r="F10" s="189">
        <f t="shared" si="1"/>
        <v>0</v>
      </c>
    </row>
    <row r="11" customHeight="1" spans="1:6">
      <c r="A11" s="62" t="s">
        <v>1498</v>
      </c>
      <c r="B11" s="188" t="s">
        <v>144</v>
      </c>
      <c r="C11" s="27">
        <f>'5-6预收账款'!E160</f>
        <v>0</v>
      </c>
      <c r="D11" s="27">
        <f>'5-6预收账款'!F160</f>
        <v>0</v>
      </c>
      <c r="E11" s="28">
        <f t="shared" si="0"/>
        <v>0</v>
      </c>
      <c r="F11" s="189">
        <f t="shared" si="1"/>
        <v>0</v>
      </c>
    </row>
    <row r="12" customHeight="1" spans="1:6">
      <c r="A12" s="62" t="s">
        <v>1499</v>
      </c>
      <c r="B12" s="188" t="s">
        <v>145</v>
      </c>
      <c r="C12" s="27">
        <f>'5-7职工薪酬'!D22</f>
        <v>15000000</v>
      </c>
      <c r="D12" s="27">
        <f>'5-7职工薪酬'!E22</f>
        <v>15000000</v>
      </c>
      <c r="E12" s="28">
        <f t="shared" si="0"/>
        <v>0</v>
      </c>
      <c r="F12" s="189">
        <f t="shared" si="1"/>
        <v>0</v>
      </c>
    </row>
    <row r="13" customHeight="1" spans="1:6">
      <c r="A13" s="62" t="s">
        <v>1500</v>
      </c>
      <c r="B13" s="188" t="s">
        <v>146</v>
      </c>
      <c r="C13" s="27">
        <f>'5-8应交税费'!E22</f>
        <v>48473376.44</v>
      </c>
      <c r="D13" s="27">
        <f>'5-8应交税费'!F22</f>
        <v>49174704.74</v>
      </c>
      <c r="E13" s="28">
        <f t="shared" si="0"/>
        <v>701328.3</v>
      </c>
      <c r="F13" s="189">
        <f t="shared" si="1"/>
        <v>1.45</v>
      </c>
    </row>
    <row r="14" customHeight="1" spans="1:6">
      <c r="A14" s="62" t="s">
        <v>1501</v>
      </c>
      <c r="B14" s="188" t="s">
        <v>147</v>
      </c>
      <c r="C14" s="27">
        <f>'5-9其他应付款'!E23</f>
        <v>94347573.35</v>
      </c>
      <c r="D14" s="27">
        <f>'5-9其他应付款'!F23</f>
        <v>94347573.35</v>
      </c>
      <c r="E14" s="28">
        <f t="shared" si="0"/>
        <v>0</v>
      </c>
      <c r="F14" s="189">
        <f t="shared" si="1"/>
        <v>0</v>
      </c>
    </row>
    <row r="15" customHeight="1" spans="1:6">
      <c r="A15" s="62" t="s">
        <v>1502</v>
      </c>
      <c r="B15" s="188" t="s">
        <v>148</v>
      </c>
      <c r="C15" s="27"/>
      <c r="D15" s="27"/>
      <c r="E15" s="28"/>
      <c r="F15" s="189"/>
    </row>
    <row r="16" customHeight="1" spans="1:6">
      <c r="A16" s="62" t="s">
        <v>1503</v>
      </c>
      <c r="B16" s="188" t="s">
        <v>149</v>
      </c>
      <c r="C16" s="27">
        <f>'5-11一年到期非流动负债'!F28</f>
        <v>0</v>
      </c>
      <c r="D16" s="27">
        <f>'5-11一年到期非流动负债'!G28</f>
        <v>0</v>
      </c>
      <c r="E16" s="28">
        <f>D16-C16</f>
        <v>0</v>
      </c>
      <c r="F16" s="189">
        <f t="shared" ref="F16:F22" si="2">IF(C16=0,0,E16/C16*100)</f>
        <v>0</v>
      </c>
    </row>
    <row r="17" customHeight="1" spans="1:6">
      <c r="A17" s="62" t="s">
        <v>1504</v>
      </c>
      <c r="B17" s="188" t="s">
        <v>150</v>
      </c>
      <c r="C17" s="27">
        <f>'5-12其他流动负债'!E28</f>
        <v>0</v>
      </c>
      <c r="D17" s="27">
        <f>'5-12其他流动负债'!F28</f>
        <v>0</v>
      </c>
      <c r="E17" s="28">
        <f>D17-C17</f>
        <v>0</v>
      </c>
      <c r="F17" s="189">
        <f t="shared" si="2"/>
        <v>0</v>
      </c>
    </row>
    <row r="18" customHeight="1" spans="1:6">
      <c r="A18" s="24"/>
      <c r="B18" s="188"/>
      <c r="C18" s="27"/>
      <c r="D18" s="28"/>
      <c r="E18" s="28"/>
      <c r="F18" s="189"/>
    </row>
    <row r="19" customHeight="1" spans="1:6">
      <c r="A19" s="24"/>
      <c r="B19" s="188"/>
      <c r="C19" s="27"/>
      <c r="D19" s="28"/>
      <c r="E19" s="28"/>
      <c r="F19" s="189"/>
    </row>
    <row r="20" customHeight="1" spans="1:6">
      <c r="A20" s="24"/>
      <c r="B20" s="188"/>
      <c r="C20" s="27"/>
      <c r="D20" s="28"/>
      <c r="E20" s="28"/>
      <c r="F20" s="189"/>
    </row>
    <row r="21" customHeight="1" spans="1:6">
      <c r="A21" s="24"/>
      <c r="B21" s="188"/>
      <c r="C21" s="27"/>
      <c r="D21" s="28"/>
      <c r="E21" s="28"/>
      <c r="F21" s="189"/>
    </row>
    <row r="22" customHeight="1" spans="1:6">
      <c r="A22" s="191" t="s">
        <v>1505</v>
      </c>
      <c r="B22" s="192"/>
      <c r="C22" s="193">
        <f>SUM(C6:C21)</f>
        <v>157820949.79</v>
      </c>
      <c r="D22" s="193">
        <f>SUM(D6:D21)</f>
        <v>158522278.09</v>
      </c>
      <c r="E22" s="124">
        <f>D22-C22</f>
        <v>701328.3</v>
      </c>
      <c r="F22" s="189">
        <f t="shared" si="2"/>
        <v>0.44</v>
      </c>
    </row>
    <row r="23" s="55" customFormat="1" customHeight="1" spans="1:6">
      <c r="A23" s="67"/>
      <c r="B23" s="13"/>
      <c r="C23" s="13"/>
      <c r="D23" s="66" t="str">
        <f>基础信息!A3</f>
        <v>评估人员：李美花、刘婧</v>
      </c>
      <c r="E23" s="66"/>
      <c r="F23" s="66"/>
    </row>
    <row r="24" customHeight="1" spans="1:1">
      <c r="A24" s="67"/>
    </row>
  </sheetData>
  <mergeCells count="5">
    <mergeCell ref="A1:F1"/>
    <mergeCell ref="A2:F2"/>
    <mergeCell ref="A4:C4"/>
    <mergeCell ref="A22:B22"/>
    <mergeCell ref="D23:F23"/>
  </mergeCells>
  <printOptions horizontalCentered="1"/>
  <pageMargins left="1" right="1" top="0.87" bottom="0.87" header="1.06" footer="0.51"/>
  <pageSetup paperSize="9" fitToHeight="0" orientation="landscape" verticalDpi="600"/>
  <headerFooter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view="pageBreakPreview" zoomScale="90" zoomScaleNormal="100" workbookViewId="0">
      <selection activeCell="K21" sqref="K21"/>
    </sheetView>
  </sheetViews>
  <sheetFormatPr defaultColWidth="9" defaultRowHeight="12.75" outlineLevelCol="6"/>
  <cols>
    <col min="1" max="1" width="6.875" style="13" customWidth="1"/>
    <col min="2" max="2" width="30.375" style="13" customWidth="1"/>
    <col min="3" max="3" width="18.75" style="13" customWidth="1"/>
    <col min="4" max="4" width="16.875" style="13" customWidth="1"/>
    <col min="5" max="5" width="13.75" style="13" customWidth="1"/>
    <col min="6" max="6" width="12.625" style="13" customWidth="1"/>
    <col min="7" max="16384" width="9" style="13"/>
  </cols>
  <sheetData>
    <row r="1" s="11" customFormat="1" ht="30" customHeight="1" spans="1:7">
      <c r="A1" s="14" t="s">
        <v>179</v>
      </c>
      <c r="B1" s="14"/>
      <c r="C1" s="14"/>
      <c r="D1" s="14"/>
      <c r="E1" s="14"/>
      <c r="F1" s="14"/>
      <c r="G1" s="14"/>
    </row>
    <row r="2" ht="14.1" customHeight="1" spans="1:7">
      <c r="A2" s="16" t="str">
        <f>基础信息!A1</f>
        <v>评估基准日：2021年6月30日</v>
      </c>
      <c r="B2" s="17"/>
      <c r="C2" s="17"/>
      <c r="D2" s="17"/>
      <c r="E2" s="17"/>
      <c r="F2" s="17"/>
      <c r="G2" s="17"/>
    </row>
    <row r="3" ht="14.1" customHeight="1" spans="1:7">
      <c r="A3" s="17"/>
      <c r="B3" s="17"/>
      <c r="C3" s="17"/>
      <c r="D3" s="17"/>
      <c r="E3" s="17"/>
      <c r="F3" s="60" t="s">
        <v>180</v>
      </c>
      <c r="G3" s="60"/>
    </row>
    <row r="4" ht="15.75" customHeight="1" spans="1:7">
      <c r="A4" s="115" t="str">
        <f>基础信息!A2</f>
        <v>被评估单位：江苏省糖烟酒总公司</v>
      </c>
      <c r="F4" s="483" t="s">
        <v>119</v>
      </c>
      <c r="G4" s="483"/>
    </row>
    <row r="5" s="185" customFormat="1" ht="15.75" customHeight="1" spans="1:7">
      <c r="A5" s="186" t="s">
        <v>163</v>
      </c>
      <c r="B5" s="186" t="s">
        <v>121</v>
      </c>
      <c r="C5" s="186" t="s">
        <v>86</v>
      </c>
      <c r="D5" s="186" t="s">
        <v>87</v>
      </c>
      <c r="E5" s="217" t="s">
        <v>88</v>
      </c>
      <c r="F5" s="186" t="s">
        <v>181</v>
      </c>
      <c r="G5" s="116" t="s">
        <v>182</v>
      </c>
    </row>
    <row r="6" ht="15.75" customHeight="1" spans="1:7">
      <c r="A6" s="62" t="s">
        <v>183</v>
      </c>
      <c r="B6" s="426" t="s">
        <v>184</v>
      </c>
      <c r="C6" s="27">
        <f>'3-1-1现金'!F22</f>
        <v>957.2</v>
      </c>
      <c r="D6" s="28">
        <f>'3-1-1现金'!G22</f>
        <v>957.2</v>
      </c>
      <c r="E6" s="28">
        <f>D6-C6</f>
        <v>0</v>
      </c>
      <c r="F6" s="189">
        <f>IF(C6=0,0,E6/C6*100)</f>
        <v>0</v>
      </c>
      <c r="G6" s="29"/>
    </row>
    <row r="7" ht="15.75" customHeight="1" spans="1:7">
      <c r="A7" s="62" t="s">
        <v>185</v>
      </c>
      <c r="B7" s="427" t="s">
        <v>186</v>
      </c>
      <c r="C7" s="27">
        <f>'3-1-2银行存款'!G22</f>
        <v>258738.39</v>
      </c>
      <c r="D7" s="28">
        <f>'3-1-2银行存款'!H22</f>
        <v>258738.39</v>
      </c>
      <c r="E7" s="28">
        <f>D7-C7</f>
        <v>0</v>
      </c>
      <c r="F7" s="189">
        <f>IF(C7=0,0,E7/C7*100)</f>
        <v>0</v>
      </c>
      <c r="G7" s="29"/>
    </row>
    <row r="8" ht="15.75" customHeight="1" spans="1:7">
      <c r="A8" s="62" t="s">
        <v>187</v>
      </c>
      <c r="B8" s="427" t="s">
        <v>188</v>
      </c>
      <c r="C8" s="27">
        <f>'3-1-3其他货币资金'!G22</f>
        <v>0</v>
      </c>
      <c r="D8" s="27">
        <f>'3-1-3其他货币资金'!H22</f>
        <v>0</v>
      </c>
      <c r="E8" s="28">
        <f>D8-C8</f>
        <v>0</v>
      </c>
      <c r="F8" s="189">
        <f>IF(C8=0,0,E8/C8*100)</f>
        <v>0</v>
      </c>
      <c r="G8" s="29"/>
    </row>
    <row r="9" s="70" customFormat="1" ht="15.75" customHeight="1" spans="1:7">
      <c r="A9" s="383"/>
      <c r="B9" s="484"/>
      <c r="C9" s="328"/>
      <c r="D9" s="86"/>
      <c r="E9" s="86"/>
      <c r="F9" s="189"/>
      <c r="G9" s="87"/>
    </row>
    <row r="10" s="70" customFormat="1" ht="15.75" customHeight="1" spans="1:7">
      <c r="A10" s="383"/>
      <c r="B10" s="484"/>
      <c r="C10" s="328"/>
      <c r="D10" s="86"/>
      <c r="E10" s="86"/>
      <c r="F10" s="189"/>
      <c r="G10" s="87"/>
    </row>
    <row r="11" s="70" customFormat="1" ht="15.75" customHeight="1" spans="1:7">
      <c r="A11" s="383"/>
      <c r="B11" s="484"/>
      <c r="C11" s="328"/>
      <c r="D11" s="86"/>
      <c r="E11" s="86"/>
      <c r="F11" s="189"/>
      <c r="G11" s="87"/>
    </row>
    <row r="12" s="70" customFormat="1" ht="15.75" customHeight="1" spans="1:7">
      <c r="A12" s="383"/>
      <c r="B12" s="484"/>
      <c r="C12" s="328"/>
      <c r="D12" s="86"/>
      <c r="E12" s="86"/>
      <c r="F12" s="189"/>
      <c r="G12" s="87"/>
    </row>
    <row r="13" s="70" customFormat="1" ht="15.75" customHeight="1" spans="1:7">
      <c r="A13" s="383"/>
      <c r="B13" s="484"/>
      <c r="C13" s="328"/>
      <c r="D13" s="86"/>
      <c r="E13" s="86"/>
      <c r="F13" s="189"/>
      <c r="G13" s="87"/>
    </row>
    <row r="14" s="70" customFormat="1" ht="15.75" customHeight="1" spans="1:7">
      <c r="A14" s="383"/>
      <c r="B14" s="484"/>
      <c r="C14" s="328"/>
      <c r="D14" s="86"/>
      <c r="E14" s="86"/>
      <c r="F14" s="189"/>
      <c r="G14" s="87"/>
    </row>
    <row r="15" ht="15.75" customHeight="1" spans="1:7">
      <c r="A15" s="62"/>
      <c r="B15" s="188"/>
      <c r="C15" s="27"/>
      <c r="D15" s="28"/>
      <c r="E15" s="28"/>
      <c r="F15" s="189"/>
      <c r="G15" s="29"/>
    </row>
    <row r="16" ht="15.75" customHeight="1" spans="1:7">
      <c r="A16" s="62"/>
      <c r="B16" s="188"/>
      <c r="C16" s="27"/>
      <c r="D16" s="28"/>
      <c r="E16" s="28"/>
      <c r="F16" s="189"/>
      <c r="G16" s="29"/>
    </row>
    <row r="17" ht="15.75" customHeight="1" spans="1:7">
      <c r="A17" s="24"/>
      <c r="B17" s="188"/>
      <c r="C17" s="27"/>
      <c r="D17" s="28"/>
      <c r="E17" s="28"/>
      <c r="F17" s="189"/>
      <c r="G17" s="29"/>
    </row>
    <row r="18" ht="15.75" customHeight="1" spans="1:7">
      <c r="A18" s="24"/>
      <c r="B18" s="188"/>
      <c r="C18" s="27"/>
      <c r="D18" s="28"/>
      <c r="E18" s="28"/>
      <c r="F18" s="189"/>
      <c r="G18" s="29"/>
    </row>
    <row r="19" ht="15.75" customHeight="1" spans="1:7">
      <c r="A19" s="24"/>
      <c r="B19" s="188"/>
      <c r="C19" s="27"/>
      <c r="D19" s="28"/>
      <c r="E19" s="28"/>
      <c r="F19" s="189"/>
      <c r="G19" s="29"/>
    </row>
    <row r="20" ht="15.75" customHeight="1" spans="1:7">
      <c r="A20" s="24"/>
      <c r="B20" s="188"/>
      <c r="C20" s="27"/>
      <c r="D20" s="28"/>
      <c r="E20" s="28"/>
      <c r="F20" s="189"/>
      <c r="G20" s="29"/>
    </row>
    <row r="21" ht="15.75" customHeight="1" spans="1:7">
      <c r="A21" s="24"/>
      <c r="B21" s="188"/>
      <c r="C21" s="27"/>
      <c r="D21" s="28"/>
      <c r="E21" s="28"/>
      <c r="F21" s="189"/>
      <c r="G21" s="29"/>
    </row>
    <row r="22" s="55" customFormat="1" ht="15.75" customHeight="1" spans="1:7">
      <c r="A22" s="121" t="s">
        <v>189</v>
      </c>
      <c r="B22" s="122"/>
      <c r="C22" s="193">
        <f>SUM(C6:C21)</f>
        <v>259695.59</v>
      </c>
      <c r="D22" s="193">
        <f>SUM(D6:D21)</f>
        <v>259695.59</v>
      </c>
      <c r="E22" s="124">
        <f>D22-C22</f>
        <v>0</v>
      </c>
      <c r="F22" s="189">
        <f>IF(C22=0,0,E22/C22*100)</f>
        <v>0</v>
      </c>
      <c r="G22" s="54"/>
    </row>
    <row r="23" ht="15.75" customHeight="1" spans="1:7">
      <c r="A23" s="67"/>
      <c r="D23" s="57" t="str">
        <f>基础信息!A3</f>
        <v>评估人员：李美花、刘婧</v>
      </c>
      <c r="E23" s="57"/>
      <c r="F23" s="57"/>
      <c r="G23" s="57"/>
    </row>
    <row r="24" ht="15.75" customHeight="1" spans="1:1">
      <c r="A24" s="67"/>
    </row>
    <row r="25" ht="15.75" customHeight="1"/>
  </sheetData>
  <mergeCells count="6">
    <mergeCell ref="A1:G1"/>
    <mergeCell ref="A2:G2"/>
    <mergeCell ref="F3:G3"/>
    <mergeCell ref="F4:G4"/>
    <mergeCell ref="A22:B22"/>
    <mergeCell ref="D23:G23"/>
  </mergeCells>
  <printOptions horizontalCentered="1"/>
  <pageMargins left="0.8" right="0.8" top="0.71" bottom="0.67" header="0.51" footer="0.51"/>
  <pageSetup paperSize="9" orientation="landscape" horizontalDpi="600" verticalDpi="600"/>
  <headerFooter alignWithMargins="0"/>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view="pageBreakPreview" zoomScale="90" zoomScaleNormal="100" workbookViewId="0">
      <selection activeCell="G25" sqref="G25"/>
    </sheetView>
  </sheetViews>
  <sheetFormatPr defaultColWidth="9" defaultRowHeight="15.75" customHeight="1"/>
  <cols>
    <col min="1" max="1" width="5.5" style="13" customWidth="1"/>
    <col min="2" max="2" width="19.625" style="13" customWidth="1"/>
    <col min="3" max="3" width="7.5" style="13" customWidth="1"/>
    <col min="4" max="4" width="7.625" style="13" customWidth="1"/>
    <col min="5" max="6" width="7.25" style="13" customWidth="1"/>
    <col min="7" max="7" width="10.625" style="13" customWidth="1"/>
    <col min="8" max="8" width="13.125" style="13"/>
    <col min="9" max="9" width="15.5" style="13" customWidth="1"/>
    <col min="10" max="10" width="12.875" style="13" customWidth="1"/>
    <col min="11" max="11" width="10.625" style="13" customWidth="1"/>
    <col min="12" max="16384" width="9" style="13"/>
  </cols>
  <sheetData>
    <row r="1" s="11" customFormat="1" ht="30" customHeight="1" spans="1:11">
      <c r="A1" s="14" t="s">
        <v>1506</v>
      </c>
      <c r="B1" s="15"/>
      <c r="C1" s="15"/>
      <c r="D1" s="15"/>
      <c r="E1" s="15"/>
      <c r="F1" s="15"/>
      <c r="G1" s="15"/>
      <c r="H1" s="15"/>
      <c r="I1" s="15"/>
      <c r="J1" s="15"/>
      <c r="K1" s="15"/>
    </row>
    <row r="2" ht="14.1" customHeight="1" spans="1:11">
      <c r="A2" s="16" t="str">
        <f>基础信息!A1</f>
        <v>评估基准日：2021年6月30日</v>
      </c>
      <c r="B2" s="17"/>
      <c r="C2" s="17"/>
      <c r="D2" s="17"/>
      <c r="E2" s="17"/>
      <c r="F2" s="17"/>
      <c r="G2" s="17"/>
      <c r="H2" s="18"/>
      <c r="I2" s="18"/>
      <c r="J2" s="18"/>
      <c r="K2" s="18"/>
    </row>
    <row r="3" ht="14.1" customHeight="1" spans="1:11">
      <c r="A3" s="17"/>
      <c r="B3" s="17"/>
      <c r="C3" s="17"/>
      <c r="D3" s="17"/>
      <c r="E3" s="17"/>
      <c r="F3" s="17"/>
      <c r="G3" s="17"/>
      <c r="H3" s="18"/>
      <c r="I3" s="18"/>
      <c r="J3" s="18"/>
      <c r="K3" s="19" t="s">
        <v>1507</v>
      </c>
    </row>
    <row r="4" customHeight="1" spans="1:11">
      <c r="A4" s="115" t="str">
        <f>基础信息!A2</f>
        <v>被评估单位：江苏省糖烟酒总公司</v>
      </c>
      <c r="K4" s="21" t="s">
        <v>119</v>
      </c>
    </row>
    <row r="5" s="12" customFormat="1" customHeight="1" spans="1:11">
      <c r="A5" s="22" t="s">
        <v>120</v>
      </c>
      <c r="B5" s="22" t="s">
        <v>1508</v>
      </c>
      <c r="C5" s="22" t="s">
        <v>261</v>
      </c>
      <c r="D5" s="22" t="s">
        <v>1226</v>
      </c>
      <c r="E5" s="22" t="s">
        <v>1509</v>
      </c>
      <c r="F5" s="22" t="s">
        <v>193</v>
      </c>
      <c r="G5" s="22" t="s">
        <v>1510</v>
      </c>
      <c r="H5" s="23" t="s">
        <v>86</v>
      </c>
      <c r="I5" s="22" t="s">
        <v>1511</v>
      </c>
      <c r="J5" s="22" t="s">
        <v>87</v>
      </c>
      <c r="K5" s="22" t="s">
        <v>182</v>
      </c>
    </row>
    <row r="6" customHeight="1" spans="1:11">
      <c r="A6" s="24"/>
      <c r="B6" s="119"/>
      <c r="C6" s="26"/>
      <c r="D6" s="26"/>
      <c r="E6" s="184"/>
      <c r="F6" s="22"/>
      <c r="G6" s="28"/>
      <c r="H6" s="28"/>
      <c r="I6" s="58"/>
      <c r="J6" s="28">
        <f>H6</f>
        <v>0</v>
      </c>
      <c r="K6" s="120"/>
    </row>
    <row r="7" customHeight="1" spans="1:11">
      <c r="A7" s="24"/>
      <c r="B7" s="119"/>
      <c r="C7" s="26"/>
      <c r="D7" s="26"/>
      <c r="E7" s="184"/>
      <c r="F7" s="22"/>
      <c r="G7" s="28"/>
      <c r="H7" s="28"/>
      <c r="I7" s="58"/>
      <c r="J7" s="28">
        <f>H7</f>
        <v>0</v>
      </c>
      <c r="K7" s="120"/>
    </row>
    <row r="8" customHeight="1" spans="1:11">
      <c r="A8" s="24"/>
      <c r="B8" s="25"/>
      <c r="C8" s="26"/>
      <c r="D8" s="26"/>
      <c r="E8" s="24"/>
      <c r="F8" s="24"/>
      <c r="G8" s="28"/>
      <c r="H8" s="28"/>
      <c r="I8" s="58"/>
      <c r="J8" s="28"/>
      <c r="K8" s="29"/>
    </row>
    <row r="9" customHeight="1" spans="1:11">
      <c r="A9" s="24"/>
      <c r="B9" s="25"/>
      <c r="C9" s="26"/>
      <c r="D9" s="26"/>
      <c r="E9" s="24"/>
      <c r="F9" s="24"/>
      <c r="G9" s="28"/>
      <c r="H9" s="28"/>
      <c r="I9" s="58"/>
      <c r="J9" s="28"/>
      <c r="K9" s="29"/>
    </row>
    <row r="10" customHeight="1" spans="1:11">
      <c r="A10" s="24"/>
      <c r="B10" s="25"/>
      <c r="C10" s="26"/>
      <c r="D10" s="26"/>
      <c r="E10" s="24"/>
      <c r="F10" s="24"/>
      <c r="G10" s="28"/>
      <c r="H10" s="28"/>
      <c r="I10" s="58"/>
      <c r="J10" s="28"/>
      <c r="K10" s="29"/>
    </row>
    <row r="11" customHeight="1" spans="1:11">
      <c r="A11" s="24"/>
      <c r="B11" s="25"/>
      <c r="C11" s="26"/>
      <c r="D11" s="26"/>
      <c r="E11" s="24"/>
      <c r="F11" s="24"/>
      <c r="G11" s="28"/>
      <c r="H11" s="28"/>
      <c r="I11" s="58"/>
      <c r="J11" s="28"/>
      <c r="K11" s="29"/>
    </row>
    <row r="12" customHeight="1" spans="1:11">
      <c r="A12" s="24"/>
      <c r="B12" s="25"/>
      <c r="C12" s="26"/>
      <c r="D12" s="26"/>
      <c r="E12" s="24"/>
      <c r="F12" s="24"/>
      <c r="G12" s="28"/>
      <c r="H12" s="28"/>
      <c r="I12" s="58"/>
      <c r="J12" s="28"/>
      <c r="K12" s="29"/>
    </row>
    <row r="13" customHeight="1" spans="1:11">
      <c r="A13" s="24"/>
      <c r="B13" s="25"/>
      <c r="C13" s="26"/>
      <c r="D13" s="26"/>
      <c r="E13" s="24"/>
      <c r="F13" s="24"/>
      <c r="G13" s="28"/>
      <c r="H13" s="28"/>
      <c r="I13" s="58"/>
      <c r="J13" s="28"/>
      <c r="K13" s="29"/>
    </row>
    <row r="14" customHeight="1" spans="1:11">
      <c r="A14" s="24"/>
      <c r="B14" s="25"/>
      <c r="C14" s="26"/>
      <c r="D14" s="26"/>
      <c r="E14" s="24"/>
      <c r="F14" s="24"/>
      <c r="G14" s="28"/>
      <c r="H14" s="28"/>
      <c r="I14" s="58"/>
      <c r="J14" s="28"/>
      <c r="K14" s="29"/>
    </row>
    <row r="15" customHeight="1" spans="1:11">
      <c r="A15" s="24"/>
      <c r="B15" s="25"/>
      <c r="C15" s="26"/>
      <c r="D15" s="26"/>
      <c r="E15" s="24"/>
      <c r="F15" s="24"/>
      <c r="G15" s="28"/>
      <c r="H15" s="28"/>
      <c r="I15" s="58"/>
      <c r="J15" s="28"/>
      <c r="K15" s="29"/>
    </row>
    <row r="16" customHeight="1" spans="1:11">
      <c r="A16" s="24"/>
      <c r="B16" s="25"/>
      <c r="C16" s="26"/>
      <c r="D16" s="26"/>
      <c r="E16" s="24"/>
      <c r="F16" s="24"/>
      <c r="G16" s="28"/>
      <c r="H16" s="28"/>
      <c r="I16" s="58"/>
      <c r="J16" s="28"/>
      <c r="K16" s="29"/>
    </row>
    <row r="17" customHeight="1" spans="1:11">
      <c r="A17" s="24"/>
      <c r="B17" s="25"/>
      <c r="C17" s="26"/>
      <c r="D17" s="26"/>
      <c r="E17" s="24"/>
      <c r="F17" s="24"/>
      <c r="G17" s="28"/>
      <c r="H17" s="28"/>
      <c r="I17" s="58"/>
      <c r="J17" s="28"/>
      <c r="K17" s="29"/>
    </row>
    <row r="18" customHeight="1" spans="1:11">
      <c r="A18" s="24"/>
      <c r="B18" s="25"/>
      <c r="C18" s="26"/>
      <c r="D18" s="26"/>
      <c r="E18" s="24"/>
      <c r="F18" s="24"/>
      <c r="G18" s="28"/>
      <c r="H18" s="28"/>
      <c r="I18" s="58"/>
      <c r="J18" s="28"/>
      <c r="K18" s="29"/>
    </row>
    <row r="19" customHeight="1" spans="1:11">
      <c r="A19" s="24"/>
      <c r="B19" s="25"/>
      <c r="C19" s="26"/>
      <c r="D19" s="26"/>
      <c r="E19" s="24"/>
      <c r="F19" s="24"/>
      <c r="G19" s="28"/>
      <c r="H19" s="28"/>
      <c r="I19" s="58"/>
      <c r="J19" s="28"/>
      <c r="K19" s="29"/>
    </row>
    <row r="20" customHeight="1" spans="1:11">
      <c r="A20" s="24"/>
      <c r="B20" s="25"/>
      <c r="C20" s="26"/>
      <c r="D20" s="26"/>
      <c r="E20" s="24"/>
      <c r="F20" s="24"/>
      <c r="G20" s="28"/>
      <c r="H20" s="28"/>
      <c r="I20" s="58"/>
      <c r="J20" s="28"/>
      <c r="K20" s="29"/>
    </row>
    <row r="21" customHeight="1" spans="1:11">
      <c r="A21" s="24"/>
      <c r="B21" s="25"/>
      <c r="C21" s="26"/>
      <c r="D21" s="26"/>
      <c r="E21" s="24"/>
      <c r="F21" s="24"/>
      <c r="G21" s="28"/>
      <c r="H21" s="28"/>
      <c r="I21" s="58"/>
      <c r="J21" s="28"/>
      <c r="K21" s="29"/>
    </row>
    <row r="22" s="55" customFormat="1" customHeight="1" spans="1:11">
      <c r="A22" s="121" t="s">
        <v>898</v>
      </c>
      <c r="B22" s="122"/>
      <c r="C22" s="123"/>
      <c r="D22" s="123"/>
      <c r="E22" s="180"/>
      <c r="F22" s="180"/>
      <c r="G22" s="124"/>
      <c r="H22" s="124">
        <f>SUM(H6:H21)</f>
        <v>0</v>
      </c>
      <c r="I22" s="124"/>
      <c r="J22" s="124">
        <f>SUM(J6:J21)</f>
        <v>0</v>
      </c>
      <c r="K22" s="54"/>
    </row>
    <row r="23" customHeight="1" spans="1:11">
      <c r="A23" s="32" t="str">
        <f>基础信息!A4</f>
        <v>被评估单位填表人：俞蕊</v>
      </c>
      <c r="B23" s="32"/>
      <c r="C23" s="32"/>
      <c r="D23" s="32"/>
      <c r="H23" s="57" t="str">
        <f>基础信息!A3</f>
        <v>评估人员：李美花、刘婧</v>
      </c>
      <c r="I23" s="57"/>
      <c r="J23" s="57"/>
      <c r="K23" s="57"/>
    </row>
    <row r="24" customHeight="1" spans="1:4">
      <c r="A24" s="35" t="str">
        <f>基础信息!A5</f>
        <v>填表日期：2021年8月27日</v>
      </c>
      <c r="B24" s="36"/>
      <c r="C24" s="36"/>
      <c r="D24" s="36"/>
    </row>
  </sheetData>
  <mergeCells count="5">
    <mergeCell ref="A1:K1"/>
    <mergeCell ref="A2:K2"/>
    <mergeCell ref="A22:B22"/>
    <mergeCell ref="A23:D23"/>
    <mergeCell ref="H23:K23"/>
  </mergeCells>
  <printOptions horizontalCentered="1"/>
  <pageMargins left="1" right="1" top="0.87" bottom="0.87" header="1.06" footer="0.51"/>
  <pageSetup paperSize="9" scale="98" fitToHeight="0" orientation="landscape" verticalDpi="600"/>
  <headerFooter scaleWithDoc="0"/>
  <legacyDrawing r:id="rId2"/>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view="pageBreakPreview" zoomScale="90" zoomScaleNormal="100" workbookViewId="0">
      <selection activeCell="H29" sqref="H29"/>
    </sheetView>
  </sheetViews>
  <sheetFormatPr defaultColWidth="9" defaultRowHeight="15.75" customHeight="1" outlineLevelCol="6"/>
  <cols>
    <col min="1" max="1" width="5.75" style="13" customWidth="1"/>
    <col min="2" max="2" width="26.125" style="13" customWidth="1"/>
    <col min="3" max="3" width="12.25" style="13" customWidth="1"/>
    <col min="4" max="4" width="18" style="13" customWidth="1"/>
    <col min="5" max="5" width="16.5" style="13" customWidth="1"/>
    <col min="6" max="6" width="17.5" style="13" customWidth="1"/>
    <col min="7" max="7" width="16.875" style="13" customWidth="1"/>
    <col min="8" max="16384" width="9" style="13"/>
  </cols>
  <sheetData>
    <row r="1" s="11" customFormat="1" ht="30" customHeight="1" spans="1:7">
      <c r="A1" s="14" t="s">
        <v>1512</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19" t="s">
        <v>1513</v>
      </c>
    </row>
    <row r="4" customHeight="1" spans="1:7">
      <c r="A4" s="20" t="str">
        <f>基础信息!A2</f>
        <v>被评估单位：江苏省糖烟酒总公司</v>
      </c>
      <c r="B4" s="20"/>
      <c r="C4" s="20"/>
      <c r="D4" s="20"/>
      <c r="G4" s="21" t="s">
        <v>119</v>
      </c>
    </row>
    <row r="5" s="12" customFormat="1" customHeight="1" spans="1:7">
      <c r="A5" s="22" t="s">
        <v>120</v>
      </c>
      <c r="B5" s="22" t="s">
        <v>252</v>
      </c>
      <c r="C5" s="22" t="s">
        <v>261</v>
      </c>
      <c r="D5" s="22" t="s">
        <v>260</v>
      </c>
      <c r="E5" s="23" t="s">
        <v>86</v>
      </c>
      <c r="F5" s="22" t="s">
        <v>87</v>
      </c>
      <c r="G5" s="22" t="s">
        <v>182</v>
      </c>
    </row>
    <row r="6" customHeight="1" spans="1:7">
      <c r="A6" s="24"/>
      <c r="B6" s="25"/>
      <c r="C6" s="26"/>
      <c r="D6" s="24"/>
      <c r="E6" s="28"/>
      <c r="F6" s="28"/>
      <c r="G6" s="29"/>
    </row>
    <row r="7" customHeight="1" spans="1:7">
      <c r="A7" s="24"/>
      <c r="B7" s="25"/>
      <c r="C7" s="26"/>
      <c r="D7" s="24"/>
      <c r="E7" s="28"/>
      <c r="F7" s="28"/>
      <c r="G7" s="29"/>
    </row>
    <row r="8" customHeight="1" spans="1:7">
      <c r="A8" s="24"/>
      <c r="B8" s="25"/>
      <c r="C8" s="26"/>
      <c r="D8" s="24"/>
      <c r="E8" s="28"/>
      <c r="F8" s="28"/>
      <c r="G8" s="29"/>
    </row>
    <row r="9" customHeight="1" spans="1:7">
      <c r="A9" s="24"/>
      <c r="B9" s="25"/>
      <c r="C9" s="26"/>
      <c r="D9" s="24"/>
      <c r="E9" s="28"/>
      <c r="F9" s="28"/>
      <c r="G9" s="29"/>
    </row>
    <row r="10" customHeight="1" spans="1:7">
      <c r="A10" s="24"/>
      <c r="B10" s="25"/>
      <c r="C10" s="26"/>
      <c r="D10" s="24"/>
      <c r="E10" s="28"/>
      <c r="F10" s="28"/>
      <c r="G10" s="29"/>
    </row>
    <row r="11" customHeight="1" spans="1:7">
      <c r="A11" s="24"/>
      <c r="B11" s="25"/>
      <c r="C11" s="26"/>
      <c r="D11" s="24"/>
      <c r="E11" s="28"/>
      <c r="F11" s="28"/>
      <c r="G11" s="29"/>
    </row>
    <row r="12" customHeight="1" spans="1:7">
      <c r="A12" s="24"/>
      <c r="B12" s="25"/>
      <c r="C12" s="26"/>
      <c r="D12" s="24"/>
      <c r="E12" s="28"/>
      <c r="F12" s="28"/>
      <c r="G12" s="29"/>
    </row>
    <row r="13" customHeight="1" spans="1:7">
      <c r="A13" s="24"/>
      <c r="B13" s="25"/>
      <c r="C13" s="26"/>
      <c r="D13" s="24"/>
      <c r="E13" s="28"/>
      <c r="F13" s="28"/>
      <c r="G13" s="29"/>
    </row>
    <row r="14" customHeight="1" spans="1:7">
      <c r="A14" s="24"/>
      <c r="B14" s="25"/>
      <c r="C14" s="26"/>
      <c r="D14" s="24"/>
      <c r="E14" s="28"/>
      <c r="F14" s="28"/>
      <c r="G14" s="29"/>
    </row>
    <row r="15" customHeight="1" spans="1:7">
      <c r="A15" s="24"/>
      <c r="B15" s="25"/>
      <c r="C15" s="26"/>
      <c r="D15" s="24"/>
      <c r="E15" s="28"/>
      <c r="F15" s="28"/>
      <c r="G15" s="29"/>
    </row>
    <row r="16" customHeight="1" spans="1:7">
      <c r="A16" s="24"/>
      <c r="B16" s="25"/>
      <c r="C16" s="26"/>
      <c r="D16" s="24"/>
      <c r="E16" s="28"/>
      <c r="F16" s="28"/>
      <c r="G16" s="29"/>
    </row>
    <row r="17" customHeight="1" spans="1:7">
      <c r="A17" s="24"/>
      <c r="B17" s="25"/>
      <c r="C17" s="26"/>
      <c r="D17" s="24"/>
      <c r="E17" s="28"/>
      <c r="F17" s="28"/>
      <c r="G17" s="29"/>
    </row>
    <row r="18" customHeight="1" spans="1:7">
      <c r="A18" s="24"/>
      <c r="B18" s="25"/>
      <c r="C18" s="26"/>
      <c r="D18" s="24"/>
      <c r="E18" s="28"/>
      <c r="F18" s="28"/>
      <c r="G18" s="29"/>
    </row>
    <row r="19" customHeight="1" spans="1:7">
      <c r="A19" s="24"/>
      <c r="B19" s="25"/>
      <c r="C19" s="26"/>
      <c r="D19" s="24"/>
      <c r="E19" s="28"/>
      <c r="F19" s="28"/>
      <c r="G19" s="29"/>
    </row>
    <row r="20" customHeight="1" spans="1:7">
      <c r="A20" s="24"/>
      <c r="B20" s="25"/>
      <c r="C20" s="26"/>
      <c r="D20" s="24"/>
      <c r="E20" s="28"/>
      <c r="F20" s="28"/>
      <c r="G20" s="29"/>
    </row>
    <row r="21" customHeight="1" spans="1:7">
      <c r="A21" s="24"/>
      <c r="B21" s="25"/>
      <c r="C21" s="26"/>
      <c r="D21" s="24"/>
      <c r="E21" s="28"/>
      <c r="F21" s="28"/>
      <c r="G21" s="29"/>
    </row>
    <row r="22" customHeight="1" spans="1:7">
      <c r="A22" s="24"/>
      <c r="B22" s="25"/>
      <c r="C22" s="26"/>
      <c r="D22" s="24"/>
      <c r="E22" s="28"/>
      <c r="F22" s="28"/>
      <c r="G22" s="29"/>
    </row>
    <row r="23" customHeight="1" spans="1:7">
      <c r="A23" s="24"/>
      <c r="B23" s="25"/>
      <c r="C23" s="26"/>
      <c r="D23" s="24"/>
      <c r="E23" s="28"/>
      <c r="F23" s="28"/>
      <c r="G23" s="29"/>
    </row>
    <row r="24" customHeight="1" spans="1:7">
      <c r="A24" s="24"/>
      <c r="B24" s="25"/>
      <c r="C24" s="26"/>
      <c r="D24" s="24"/>
      <c r="E24" s="28"/>
      <c r="F24" s="28"/>
      <c r="G24" s="29"/>
    </row>
    <row r="25" customHeight="1" spans="1:7">
      <c r="A25" s="24"/>
      <c r="B25" s="25"/>
      <c r="C25" s="26"/>
      <c r="D25" s="24"/>
      <c r="E25" s="28"/>
      <c r="F25" s="28"/>
      <c r="G25" s="29"/>
    </row>
    <row r="26" customHeight="1" spans="1:7">
      <c r="A26" s="24"/>
      <c r="B26" s="25"/>
      <c r="C26" s="26"/>
      <c r="D26" s="24"/>
      <c r="E26" s="28"/>
      <c r="F26" s="28"/>
      <c r="G26" s="29"/>
    </row>
    <row r="27" customHeight="1" spans="1:7">
      <c r="A27" s="30" t="s">
        <v>255</v>
      </c>
      <c r="B27" s="56"/>
      <c r="C27" s="26"/>
      <c r="D27" s="24"/>
      <c r="E27" s="28">
        <f>SUM(E6:E26)</f>
        <v>0</v>
      </c>
      <c r="F27" s="28">
        <f>SUM(F6:F26)</f>
        <v>0</v>
      </c>
      <c r="G27" s="29"/>
    </row>
    <row r="28" customHeight="1" spans="1:7">
      <c r="A28" s="32" t="str">
        <f>基础信息!A4</f>
        <v>被评估单位填表人：俞蕊</v>
      </c>
      <c r="B28" s="32"/>
      <c r="C28" s="32"/>
      <c r="D28" s="32"/>
      <c r="E28" s="33" t="str">
        <f>基础信息!A3</f>
        <v>评估人员：李美花、刘婧</v>
      </c>
      <c r="F28" s="34"/>
      <c r="G28" s="34"/>
    </row>
    <row r="29" customHeight="1" spans="1:4">
      <c r="A29" s="35" t="str">
        <f>基础信息!A5</f>
        <v>填表日期：2021年8月27日</v>
      </c>
      <c r="B29" s="36"/>
      <c r="C29" s="36"/>
      <c r="D29" s="36"/>
    </row>
  </sheetData>
  <mergeCells count="6">
    <mergeCell ref="A1:G1"/>
    <mergeCell ref="A2:G2"/>
    <mergeCell ref="A4:D4"/>
    <mergeCell ref="A27:B27"/>
    <mergeCell ref="A28:D28"/>
    <mergeCell ref="E28:G28"/>
  </mergeCells>
  <printOptions horizontalCentered="1"/>
  <pageMargins left="1" right="1" top="0.87" bottom="0.87" header="1.06" footer="0.51"/>
  <pageSetup paperSize="9" fitToHeight="0" orientation="landscape" verticalDpi="600"/>
  <headerFooter scaleWithDoc="0"/>
  <legacyDrawing r:id="rId2"/>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27" sqref="M27"/>
    </sheetView>
  </sheetViews>
  <sheetFormatPr defaultColWidth="9" defaultRowHeight="15.75"/>
  <sheetData/>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view="pageBreakPreview" zoomScale="90" zoomScaleNormal="100" workbookViewId="0">
      <selection activeCell="H4" sqref="H4"/>
    </sheetView>
  </sheetViews>
  <sheetFormatPr defaultColWidth="9" defaultRowHeight="15.75" customHeight="1" outlineLevelCol="7"/>
  <cols>
    <col min="1" max="1" width="6.25" style="13" customWidth="1"/>
    <col min="2" max="2" width="23.25" style="13" customWidth="1"/>
    <col min="3" max="3" width="11" style="13" customWidth="1"/>
    <col min="4" max="4" width="11.75" style="13" customWidth="1"/>
    <col min="5" max="5" width="10" style="13" customWidth="1"/>
    <col min="6" max="6" width="16.625" style="13" customWidth="1"/>
    <col min="7" max="7" width="16" style="13" customWidth="1"/>
    <col min="8" max="8" width="16.375" style="13" customWidth="1"/>
    <col min="9" max="16384" width="9" style="13"/>
  </cols>
  <sheetData>
    <row r="1" s="11" customFormat="1" ht="30" customHeight="1" spans="1:8">
      <c r="A1" s="14" t="s">
        <v>1514</v>
      </c>
      <c r="B1" s="15"/>
      <c r="C1" s="15"/>
      <c r="D1" s="15"/>
      <c r="E1" s="15"/>
      <c r="F1" s="15"/>
      <c r="G1" s="15"/>
      <c r="H1" s="15"/>
    </row>
    <row r="2" ht="14.1" customHeight="1" spans="1:8">
      <c r="A2" s="16" t="str">
        <f>基础信息!A1</f>
        <v>评估基准日：2021年6月30日</v>
      </c>
      <c r="B2" s="17"/>
      <c r="C2" s="17"/>
      <c r="D2" s="17"/>
      <c r="E2" s="17"/>
      <c r="F2" s="17"/>
      <c r="G2" s="18"/>
      <c r="H2" s="18"/>
    </row>
    <row r="3" ht="14.1" customHeight="1" spans="1:8">
      <c r="A3" s="17"/>
      <c r="B3" s="17"/>
      <c r="C3" s="17"/>
      <c r="D3" s="17"/>
      <c r="E3" s="17"/>
      <c r="F3" s="17"/>
      <c r="G3" s="18"/>
      <c r="H3" s="41" t="s">
        <v>1515</v>
      </c>
    </row>
    <row r="4" customHeight="1" spans="1:8">
      <c r="A4" s="20" t="str">
        <f>基础信息!A2</f>
        <v>被评估单位：江苏省糖烟酒总公司</v>
      </c>
      <c r="B4" s="20"/>
      <c r="C4" s="20"/>
      <c r="H4" s="21" t="s">
        <v>119</v>
      </c>
    </row>
    <row r="5" s="12" customFormat="1" customHeight="1" spans="1:8">
      <c r="A5" s="22" t="s">
        <v>120</v>
      </c>
      <c r="B5" s="22" t="s">
        <v>252</v>
      </c>
      <c r="C5" s="22" t="s">
        <v>261</v>
      </c>
      <c r="D5" s="22" t="s">
        <v>1226</v>
      </c>
      <c r="E5" s="22" t="s">
        <v>242</v>
      </c>
      <c r="F5" s="23" t="s">
        <v>86</v>
      </c>
      <c r="G5" s="22" t="s">
        <v>87</v>
      </c>
      <c r="H5" s="22" t="s">
        <v>182</v>
      </c>
    </row>
    <row r="6" customHeight="1" spans="1:8">
      <c r="A6" s="24"/>
      <c r="B6" s="25"/>
      <c r="C6" s="26"/>
      <c r="D6" s="24"/>
      <c r="E6" s="24"/>
      <c r="F6" s="28"/>
      <c r="G6" s="28"/>
      <c r="H6" s="29"/>
    </row>
    <row r="7" customHeight="1" spans="1:8">
      <c r="A7" s="24"/>
      <c r="B7" s="25"/>
      <c r="C7" s="26"/>
      <c r="D7" s="26"/>
      <c r="E7" s="24"/>
      <c r="F7" s="28"/>
      <c r="G7" s="28"/>
      <c r="H7" s="29"/>
    </row>
    <row r="8" customHeight="1" spans="1:8">
      <c r="A8" s="24"/>
      <c r="B8" s="25"/>
      <c r="C8" s="26"/>
      <c r="D8" s="26"/>
      <c r="E8" s="24"/>
      <c r="F8" s="28"/>
      <c r="G8" s="28"/>
      <c r="H8" s="29"/>
    </row>
    <row r="9" customHeight="1" spans="1:8">
      <c r="A9" s="24"/>
      <c r="B9" s="25"/>
      <c r="C9" s="26"/>
      <c r="D9" s="26"/>
      <c r="E9" s="24"/>
      <c r="F9" s="28"/>
      <c r="G9" s="28"/>
      <c r="H9" s="29"/>
    </row>
    <row r="10" customHeight="1" spans="1:8">
      <c r="A10" s="24"/>
      <c r="B10" s="25"/>
      <c r="C10" s="26"/>
      <c r="D10" s="26"/>
      <c r="E10" s="24"/>
      <c r="F10" s="28"/>
      <c r="G10" s="28"/>
      <c r="H10" s="29"/>
    </row>
    <row r="11" customHeight="1" spans="1:8">
      <c r="A11" s="24"/>
      <c r="B11" s="25"/>
      <c r="C11" s="26"/>
      <c r="D11" s="26"/>
      <c r="E11" s="24"/>
      <c r="F11" s="28"/>
      <c r="G11" s="28"/>
      <c r="H11" s="29"/>
    </row>
    <row r="12" customHeight="1" spans="1:8">
      <c r="A12" s="24"/>
      <c r="B12" s="25"/>
      <c r="C12" s="26"/>
      <c r="D12" s="26"/>
      <c r="E12" s="24"/>
      <c r="F12" s="28"/>
      <c r="G12" s="28"/>
      <c r="H12" s="29"/>
    </row>
    <row r="13" customHeight="1" spans="1:8">
      <c r="A13" s="24"/>
      <c r="B13" s="25"/>
      <c r="C13" s="26"/>
      <c r="D13" s="26"/>
      <c r="E13" s="24"/>
      <c r="F13" s="28"/>
      <c r="G13" s="28"/>
      <c r="H13" s="29"/>
    </row>
    <row r="14" customHeight="1" spans="1:8">
      <c r="A14" s="24"/>
      <c r="B14" s="25"/>
      <c r="C14" s="26"/>
      <c r="D14" s="26"/>
      <c r="E14" s="24"/>
      <c r="F14" s="28"/>
      <c r="G14" s="28"/>
      <c r="H14" s="29"/>
    </row>
    <row r="15" customHeight="1" spans="1:8">
      <c r="A15" s="24"/>
      <c r="B15" s="25"/>
      <c r="C15" s="26"/>
      <c r="D15" s="26"/>
      <c r="E15" s="24"/>
      <c r="F15" s="28"/>
      <c r="G15" s="28"/>
      <c r="H15" s="29"/>
    </row>
    <row r="16" customHeight="1" spans="1:8">
      <c r="A16" s="24"/>
      <c r="B16" s="25"/>
      <c r="C16" s="26"/>
      <c r="D16" s="26"/>
      <c r="E16" s="24"/>
      <c r="F16" s="28"/>
      <c r="G16" s="28"/>
      <c r="H16" s="29"/>
    </row>
    <row r="17" customHeight="1" spans="1:8">
      <c r="A17" s="24"/>
      <c r="B17" s="25"/>
      <c r="C17" s="26"/>
      <c r="D17" s="26"/>
      <c r="E17" s="24"/>
      <c r="F17" s="28"/>
      <c r="G17" s="28"/>
      <c r="H17" s="29"/>
    </row>
    <row r="18" customHeight="1" spans="1:8">
      <c r="A18" s="24"/>
      <c r="B18" s="25"/>
      <c r="C18" s="26"/>
      <c r="D18" s="26"/>
      <c r="E18" s="24"/>
      <c r="F18" s="28"/>
      <c r="G18" s="28"/>
      <c r="H18" s="29"/>
    </row>
    <row r="19" customHeight="1" spans="1:8">
      <c r="A19" s="24"/>
      <c r="B19" s="25"/>
      <c r="C19" s="26"/>
      <c r="D19" s="26"/>
      <c r="E19" s="24"/>
      <c r="F19" s="28"/>
      <c r="G19" s="28"/>
      <c r="H19" s="29"/>
    </row>
    <row r="20" customHeight="1" spans="1:8">
      <c r="A20" s="24"/>
      <c r="B20" s="25"/>
      <c r="C20" s="26"/>
      <c r="D20" s="26"/>
      <c r="E20" s="24"/>
      <c r="F20" s="28"/>
      <c r="G20" s="28"/>
      <c r="H20" s="29"/>
    </row>
    <row r="21" customHeight="1" spans="1:8">
      <c r="A21" s="24"/>
      <c r="B21" s="25"/>
      <c r="C21" s="26"/>
      <c r="D21" s="26"/>
      <c r="E21" s="24"/>
      <c r="F21" s="28"/>
      <c r="G21" s="28"/>
      <c r="H21" s="29"/>
    </row>
    <row r="22" customHeight="1" spans="1:8">
      <c r="A22" s="24"/>
      <c r="B22" s="25"/>
      <c r="C22" s="26"/>
      <c r="D22" s="26"/>
      <c r="E22" s="24"/>
      <c r="F22" s="28"/>
      <c r="G22" s="28"/>
      <c r="H22" s="29"/>
    </row>
    <row r="23" customHeight="1" spans="1:8">
      <c r="A23" s="24"/>
      <c r="B23" s="25"/>
      <c r="C23" s="26"/>
      <c r="D23" s="26"/>
      <c r="E23" s="24"/>
      <c r="F23" s="28"/>
      <c r="G23" s="28"/>
      <c r="H23" s="29"/>
    </row>
    <row r="24" customHeight="1" spans="1:8">
      <c r="A24" s="24"/>
      <c r="B24" s="25"/>
      <c r="C24" s="26"/>
      <c r="D24" s="26"/>
      <c r="E24" s="24"/>
      <c r="F24" s="28"/>
      <c r="G24" s="28"/>
      <c r="H24" s="29"/>
    </row>
    <row r="25" customHeight="1" spans="1:8">
      <c r="A25" s="24"/>
      <c r="B25" s="25"/>
      <c r="C25" s="26"/>
      <c r="D25" s="26"/>
      <c r="E25" s="24"/>
      <c r="F25" s="28"/>
      <c r="G25" s="28"/>
      <c r="H25" s="29"/>
    </row>
    <row r="26" customHeight="1" spans="1:8">
      <c r="A26" s="24"/>
      <c r="B26" s="25"/>
      <c r="C26" s="26"/>
      <c r="D26" s="26"/>
      <c r="E26" s="24"/>
      <c r="F26" s="28"/>
      <c r="G26" s="28"/>
      <c r="H26" s="29"/>
    </row>
    <row r="27" customHeight="1" spans="1:8">
      <c r="A27" s="30" t="s">
        <v>255</v>
      </c>
      <c r="B27" s="56"/>
      <c r="C27" s="26"/>
      <c r="D27" s="26"/>
      <c r="E27" s="24"/>
      <c r="F27" s="28">
        <f>SUM(F6:F26)</f>
        <v>0</v>
      </c>
      <c r="G27" s="28">
        <f>SUM(G6:G26)</f>
        <v>0</v>
      </c>
      <c r="H27" s="29"/>
    </row>
    <row r="28" customHeight="1" spans="1:8">
      <c r="A28" s="32" t="str">
        <f>基础信息!A4</f>
        <v>被评估单位填表人：俞蕊</v>
      </c>
      <c r="B28" s="32"/>
      <c r="C28" s="32"/>
      <c r="D28" s="32"/>
      <c r="F28" s="33" t="str">
        <f>基础信息!A3</f>
        <v>评估人员：李美花、刘婧</v>
      </c>
      <c r="G28" s="34"/>
      <c r="H28" s="34"/>
    </row>
    <row r="29" customHeight="1" spans="1:4">
      <c r="A29" s="126" t="str">
        <f>基础信息!A5</f>
        <v>填表日期：2021年8月27日</v>
      </c>
      <c r="B29" s="127"/>
      <c r="C29" s="127"/>
      <c r="D29" s="127"/>
    </row>
  </sheetData>
  <mergeCells count="7">
    <mergeCell ref="A1:H1"/>
    <mergeCell ref="A2:H2"/>
    <mergeCell ref="A4:C4"/>
    <mergeCell ref="A27:B27"/>
    <mergeCell ref="A28:D28"/>
    <mergeCell ref="F28:H28"/>
    <mergeCell ref="A29:D29"/>
  </mergeCells>
  <printOptions horizontalCentered="1"/>
  <pageMargins left="1" right="1" top="0.87" bottom="0.87" header="1.06" footer="0.51"/>
  <pageSetup paperSize="9" fitToHeight="0" orientation="landscape" verticalDpi="600"/>
  <headerFooter scaleWithDoc="0"/>
  <legacyDrawing r:id="rId2"/>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3"/>
  <sheetViews>
    <sheetView view="pageBreakPreview" zoomScale="90" zoomScaleNormal="90" topLeftCell="A188" workbookViewId="0">
      <selection activeCell="F215" sqref="F215"/>
    </sheetView>
  </sheetViews>
  <sheetFormatPr defaultColWidth="9" defaultRowHeight="15.75" customHeight="1"/>
  <cols>
    <col min="1" max="1" width="4.25" style="13" customWidth="1"/>
    <col min="2" max="2" width="27.225" style="13" customWidth="1"/>
    <col min="3" max="3" width="11.875" style="13" customWidth="1"/>
    <col min="4" max="4" width="18.5" style="13" customWidth="1"/>
    <col min="5" max="5" width="18.125" style="13" customWidth="1"/>
    <col min="6" max="6" width="16.5" style="13" customWidth="1"/>
    <col min="7" max="7" width="15.5" style="13" customWidth="1"/>
    <col min="8" max="8" width="9" style="13"/>
    <col min="9" max="9" width="19.4416666666667" style="13" customWidth="1"/>
    <col min="10" max="10" width="36.1" style="13" customWidth="1"/>
    <col min="11" max="16384" width="9" style="13"/>
  </cols>
  <sheetData>
    <row r="1" s="11" customFormat="1" ht="30" customHeight="1" spans="1:7">
      <c r="A1" s="14" t="s">
        <v>1516</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41" t="s">
        <v>1517</v>
      </c>
    </row>
    <row r="4" customHeight="1" spans="1:7">
      <c r="A4" s="20" t="str">
        <f>基础信息!A2</f>
        <v>被评估单位：江苏省糖烟酒总公司</v>
      </c>
      <c r="B4" s="20"/>
      <c r="C4" s="20"/>
      <c r="D4" s="20"/>
      <c r="G4" s="21" t="s">
        <v>119</v>
      </c>
    </row>
    <row r="5" s="12" customFormat="1" customHeight="1" spans="1:10">
      <c r="A5" s="22" t="s">
        <v>120</v>
      </c>
      <c r="B5" s="22" t="s">
        <v>252</v>
      </c>
      <c r="C5" s="22" t="s">
        <v>261</v>
      </c>
      <c r="D5" s="22" t="s">
        <v>260</v>
      </c>
      <c r="E5" s="23" t="s">
        <v>86</v>
      </c>
      <c r="F5" s="22" t="s">
        <v>87</v>
      </c>
      <c r="G5" s="22" t="s">
        <v>182</v>
      </c>
      <c r="H5" s="155" t="s">
        <v>1518</v>
      </c>
      <c r="I5" s="156" t="s">
        <v>1519</v>
      </c>
      <c r="J5" s="156" t="s">
        <v>1520</v>
      </c>
    </row>
    <row r="6" customHeight="1" spans="1:10">
      <c r="A6" s="24">
        <v>1</v>
      </c>
      <c r="B6" s="119" t="s">
        <v>1521</v>
      </c>
      <c r="C6" s="28" t="s">
        <v>265</v>
      </c>
      <c r="D6" s="119"/>
      <c r="E6" s="28">
        <v>289.5</v>
      </c>
      <c r="F6" s="28"/>
      <c r="G6" s="29"/>
      <c r="H6" s="29"/>
      <c r="I6" s="172" t="s">
        <v>1522</v>
      </c>
      <c r="J6" s="172" t="s">
        <v>1521</v>
      </c>
    </row>
    <row r="7" customHeight="1" spans="1:10">
      <c r="A7" s="24">
        <v>2</v>
      </c>
      <c r="B7" s="119" t="s">
        <v>1523</v>
      </c>
      <c r="C7" s="28" t="s">
        <v>265</v>
      </c>
      <c r="D7" s="119"/>
      <c r="E7" s="28">
        <v>97719.8</v>
      </c>
      <c r="F7" s="28"/>
      <c r="G7" s="29"/>
      <c r="H7" s="29"/>
      <c r="I7" s="172" t="s">
        <v>1522</v>
      </c>
      <c r="J7" s="172" t="s">
        <v>1523</v>
      </c>
    </row>
    <row r="8" customHeight="1" spans="1:10">
      <c r="A8" s="24">
        <v>3</v>
      </c>
      <c r="B8" s="119" t="s">
        <v>1524</v>
      </c>
      <c r="C8" s="28" t="s">
        <v>265</v>
      </c>
      <c r="D8" s="119"/>
      <c r="E8" s="28">
        <v>32998.01</v>
      </c>
      <c r="F8" s="28"/>
      <c r="G8" s="29"/>
      <c r="H8" s="29"/>
      <c r="I8" s="172" t="s">
        <v>1525</v>
      </c>
      <c r="J8" s="172"/>
    </row>
    <row r="9" customHeight="1" spans="1:10">
      <c r="A9" s="24">
        <v>4</v>
      </c>
      <c r="B9" s="119" t="s">
        <v>1526</v>
      </c>
      <c r="C9" s="28" t="s">
        <v>265</v>
      </c>
      <c r="D9" s="119"/>
      <c r="E9" s="28">
        <v>378391.8</v>
      </c>
      <c r="F9" s="28"/>
      <c r="G9" s="29"/>
      <c r="H9" s="29"/>
      <c r="I9" s="172" t="s">
        <v>1522</v>
      </c>
      <c r="J9" s="172" t="s">
        <v>1527</v>
      </c>
    </row>
    <row r="10" customHeight="1" spans="1:10">
      <c r="A10" s="24">
        <v>5</v>
      </c>
      <c r="B10" s="119" t="s">
        <v>1528</v>
      </c>
      <c r="C10" s="28" t="s">
        <v>265</v>
      </c>
      <c r="D10" s="119"/>
      <c r="E10" s="28">
        <v>266775.1</v>
      </c>
      <c r="F10" s="28"/>
      <c r="G10" s="29"/>
      <c r="H10" s="29"/>
      <c r="I10" s="172" t="s">
        <v>1529</v>
      </c>
      <c r="J10" s="172" t="s">
        <v>1530</v>
      </c>
    </row>
    <row r="11" customHeight="1" spans="1:10">
      <c r="A11" s="24">
        <v>6</v>
      </c>
      <c r="B11" s="119" t="s">
        <v>1531</v>
      </c>
      <c r="C11" s="28" t="s">
        <v>265</v>
      </c>
      <c r="D11" s="119"/>
      <c r="E11" s="28">
        <v>199671.39</v>
      </c>
      <c r="F11" s="28"/>
      <c r="G11" s="29"/>
      <c r="H11" s="29"/>
      <c r="I11" s="172" t="s">
        <v>1529</v>
      </c>
      <c r="J11" s="172"/>
    </row>
    <row r="12" customHeight="1" spans="1:10">
      <c r="A12" s="24">
        <v>7</v>
      </c>
      <c r="B12" s="119" t="s">
        <v>1532</v>
      </c>
      <c r="C12" s="28" t="s">
        <v>265</v>
      </c>
      <c r="D12" s="119"/>
      <c r="E12" s="28">
        <v>152750</v>
      </c>
      <c r="F12" s="28"/>
      <c r="G12" s="29"/>
      <c r="H12" s="29"/>
      <c r="I12" s="172" t="s">
        <v>1533</v>
      </c>
      <c r="J12" s="172" t="s">
        <v>1534</v>
      </c>
    </row>
    <row r="13" customHeight="1" spans="1:10">
      <c r="A13" s="24">
        <v>8</v>
      </c>
      <c r="B13" s="119" t="s">
        <v>1535</v>
      </c>
      <c r="C13" s="28" t="s">
        <v>265</v>
      </c>
      <c r="D13" s="119"/>
      <c r="E13" s="28">
        <v>94560</v>
      </c>
      <c r="F13" s="28"/>
      <c r="G13" s="29"/>
      <c r="H13" s="29"/>
      <c r="I13" s="172" t="s">
        <v>1525</v>
      </c>
      <c r="J13" s="172"/>
    </row>
    <row r="14" customHeight="1" spans="1:10">
      <c r="A14" s="24">
        <v>9</v>
      </c>
      <c r="B14" s="119" t="s">
        <v>1536</v>
      </c>
      <c r="C14" s="28" t="s">
        <v>265</v>
      </c>
      <c r="D14" s="119"/>
      <c r="E14" s="28">
        <v>88396</v>
      </c>
      <c r="F14" s="28"/>
      <c r="G14" s="29"/>
      <c r="H14" s="29"/>
      <c r="I14" s="172" t="s">
        <v>1529</v>
      </c>
      <c r="J14" s="172"/>
    </row>
    <row r="15" customHeight="1" spans="1:10">
      <c r="A15" s="24">
        <v>10</v>
      </c>
      <c r="B15" s="119" t="s">
        <v>1537</v>
      </c>
      <c r="C15" s="28" t="s">
        <v>265</v>
      </c>
      <c r="D15" s="119"/>
      <c r="E15" s="28">
        <v>80008.61</v>
      </c>
      <c r="F15" s="28"/>
      <c r="G15" s="29"/>
      <c r="H15" s="29"/>
      <c r="I15" s="172" t="s">
        <v>1529</v>
      </c>
      <c r="J15" s="172" t="s">
        <v>1538</v>
      </c>
    </row>
    <row r="16" customHeight="1" spans="1:10">
      <c r="A16" s="24">
        <v>11</v>
      </c>
      <c r="B16" s="119" t="s">
        <v>1539</v>
      </c>
      <c r="C16" s="28" t="s">
        <v>265</v>
      </c>
      <c r="D16" s="119"/>
      <c r="E16" s="28">
        <v>72000</v>
      </c>
      <c r="F16" s="28"/>
      <c r="G16" s="29"/>
      <c r="H16" s="29"/>
      <c r="I16" s="172" t="s">
        <v>1522</v>
      </c>
      <c r="J16" s="172" t="s">
        <v>1540</v>
      </c>
    </row>
    <row r="17" customHeight="1" spans="1:10">
      <c r="A17" s="24">
        <v>12</v>
      </c>
      <c r="B17" s="119" t="s">
        <v>1541</v>
      </c>
      <c r="C17" s="28" t="s">
        <v>265</v>
      </c>
      <c r="D17" s="119"/>
      <c r="E17" s="28">
        <v>71225.54</v>
      </c>
      <c r="F17" s="28"/>
      <c r="G17" s="29"/>
      <c r="H17" s="29"/>
      <c r="I17" s="172" t="s">
        <v>1529</v>
      </c>
      <c r="J17" s="172"/>
    </row>
    <row r="18" customHeight="1" spans="1:10">
      <c r="A18" s="24">
        <v>13</v>
      </c>
      <c r="B18" s="119" t="s">
        <v>1542</v>
      </c>
      <c r="C18" s="28" t="s">
        <v>265</v>
      </c>
      <c r="D18" s="119"/>
      <c r="E18" s="28">
        <v>71223.91</v>
      </c>
      <c r="F18" s="28"/>
      <c r="G18" s="29"/>
      <c r="H18" s="29"/>
      <c r="I18" s="172" t="s">
        <v>1522</v>
      </c>
      <c r="J18" s="172" t="s">
        <v>1543</v>
      </c>
    </row>
    <row r="19" customHeight="1" spans="1:10">
      <c r="A19" s="24">
        <v>14</v>
      </c>
      <c r="B19" s="119" t="s">
        <v>1544</v>
      </c>
      <c r="C19" s="28" t="s">
        <v>265</v>
      </c>
      <c r="D19" s="119"/>
      <c r="E19" s="28">
        <v>57339.12</v>
      </c>
      <c r="F19" s="28"/>
      <c r="G19" s="29"/>
      <c r="H19" s="29"/>
      <c r="I19" s="172" t="s">
        <v>1529</v>
      </c>
      <c r="J19" s="172" t="s">
        <v>1545</v>
      </c>
    </row>
    <row r="20" customHeight="1" spans="1:10">
      <c r="A20" s="24">
        <v>15</v>
      </c>
      <c r="B20" s="119" t="s">
        <v>1546</v>
      </c>
      <c r="C20" s="28" t="s">
        <v>265</v>
      </c>
      <c r="D20" s="119"/>
      <c r="E20" s="28">
        <v>47510</v>
      </c>
      <c r="F20" s="28"/>
      <c r="G20" s="29"/>
      <c r="H20" s="29"/>
      <c r="I20" s="172" t="s">
        <v>1533</v>
      </c>
      <c r="J20" s="172"/>
    </row>
    <row r="21" customHeight="1" spans="1:10">
      <c r="A21" s="24">
        <v>16</v>
      </c>
      <c r="B21" s="119" t="s">
        <v>1547</v>
      </c>
      <c r="C21" s="28" t="s">
        <v>265</v>
      </c>
      <c r="D21" s="119"/>
      <c r="E21" s="28">
        <v>43968</v>
      </c>
      <c r="F21" s="28"/>
      <c r="G21" s="29"/>
      <c r="H21" s="29"/>
      <c r="I21" s="172" t="s">
        <v>1533</v>
      </c>
      <c r="J21" s="172" t="s">
        <v>1548</v>
      </c>
    </row>
    <row r="22" customHeight="1" spans="1:10">
      <c r="A22" s="24">
        <v>17</v>
      </c>
      <c r="B22" s="119" t="s">
        <v>1549</v>
      </c>
      <c r="C22" s="28" t="s">
        <v>265</v>
      </c>
      <c r="D22" s="119"/>
      <c r="E22" s="28">
        <v>41984</v>
      </c>
      <c r="F22" s="28"/>
      <c r="G22" s="29"/>
      <c r="H22" s="29"/>
      <c r="I22" s="172" t="s">
        <v>1533</v>
      </c>
      <c r="J22" s="172"/>
    </row>
    <row r="23" customHeight="1" spans="1:10">
      <c r="A23" s="24">
        <v>18</v>
      </c>
      <c r="B23" s="119" t="s">
        <v>1550</v>
      </c>
      <c r="C23" s="28" t="s">
        <v>265</v>
      </c>
      <c r="D23" s="119"/>
      <c r="E23" s="28">
        <v>40579</v>
      </c>
      <c r="F23" s="28"/>
      <c r="G23" s="29"/>
      <c r="H23" s="29"/>
      <c r="I23" s="172" t="s">
        <v>1529</v>
      </c>
      <c r="J23" s="172"/>
    </row>
    <row r="24" customHeight="1" spans="1:10">
      <c r="A24" s="24">
        <v>19</v>
      </c>
      <c r="B24" s="119" t="s">
        <v>1551</v>
      </c>
      <c r="C24" s="28" t="s">
        <v>265</v>
      </c>
      <c r="D24" s="119"/>
      <c r="E24" s="28">
        <v>39876</v>
      </c>
      <c r="F24" s="28"/>
      <c r="G24" s="29"/>
      <c r="H24" s="29"/>
      <c r="I24" s="172" t="s">
        <v>1525</v>
      </c>
      <c r="J24" s="172"/>
    </row>
    <row r="25" customHeight="1" spans="1:10">
      <c r="A25" s="24">
        <v>20</v>
      </c>
      <c r="B25" s="119" t="s">
        <v>1552</v>
      </c>
      <c r="C25" s="28" t="s">
        <v>265</v>
      </c>
      <c r="D25" s="119"/>
      <c r="E25" s="28">
        <v>39270</v>
      </c>
      <c r="F25" s="28"/>
      <c r="G25" s="29"/>
      <c r="H25" s="29"/>
      <c r="I25" s="172" t="s">
        <v>1529</v>
      </c>
      <c r="J25" s="172"/>
    </row>
    <row r="26" customHeight="1" spans="1:10">
      <c r="A26" s="24">
        <v>21</v>
      </c>
      <c r="B26" s="119" t="s">
        <v>1553</v>
      </c>
      <c r="C26" s="28" t="s">
        <v>265</v>
      </c>
      <c r="D26" s="119"/>
      <c r="E26" s="28">
        <v>37800</v>
      </c>
      <c r="F26" s="28"/>
      <c r="G26" s="29"/>
      <c r="H26" s="29"/>
      <c r="I26" s="172" t="s">
        <v>1529</v>
      </c>
      <c r="J26" s="172" t="s">
        <v>1554</v>
      </c>
    </row>
    <row r="27" customHeight="1" spans="1:10">
      <c r="A27" s="24">
        <v>22</v>
      </c>
      <c r="B27" s="119" t="s">
        <v>1555</v>
      </c>
      <c r="C27" s="28" t="s">
        <v>265</v>
      </c>
      <c r="D27" s="119"/>
      <c r="E27" s="28">
        <v>35000</v>
      </c>
      <c r="F27" s="28"/>
      <c r="G27" s="29"/>
      <c r="H27" s="29"/>
      <c r="I27" s="172" t="s">
        <v>1529</v>
      </c>
      <c r="J27" s="172" t="s">
        <v>1556</v>
      </c>
    </row>
    <row r="28" customHeight="1" spans="1:10">
      <c r="A28" s="24">
        <v>23</v>
      </c>
      <c r="B28" s="119" t="s">
        <v>1557</v>
      </c>
      <c r="C28" s="28" t="s">
        <v>265</v>
      </c>
      <c r="D28" s="119"/>
      <c r="E28" s="28">
        <v>31266</v>
      </c>
      <c r="F28" s="28"/>
      <c r="G28" s="29"/>
      <c r="H28" s="29"/>
      <c r="I28" s="172" t="s">
        <v>1529</v>
      </c>
      <c r="J28" s="172"/>
    </row>
    <row r="29" customHeight="1" spans="1:10">
      <c r="A29" s="24">
        <v>24</v>
      </c>
      <c r="B29" s="119" t="s">
        <v>1558</v>
      </c>
      <c r="C29" s="28" t="s">
        <v>265</v>
      </c>
      <c r="D29" s="119"/>
      <c r="E29" s="28">
        <v>30000</v>
      </c>
      <c r="F29" s="28"/>
      <c r="G29" s="29"/>
      <c r="H29" s="29"/>
      <c r="I29" s="172" t="s">
        <v>1533</v>
      </c>
      <c r="J29" s="172"/>
    </row>
    <row r="30" customHeight="1" spans="1:10">
      <c r="A30" s="24">
        <v>25</v>
      </c>
      <c r="B30" s="119" t="s">
        <v>1559</v>
      </c>
      <c r="C30" s="28" t="s">
        <v>265</v>
      </c>
      <c r="D30" s="119"/>
      <c r="E30" s="28">
        <v>29560</v>
      </c>
      <c r="F30" s="28"/>
      <c r="G30" s="29"/>
      <c r="H30" s="29"/>
      <c r="I30" s="172" t="s">
        <v>1525</v>
      </c>
      <c r="J30" s="172"/>
    </row>
    <row r="31" customHeight="1" spans="1:10">
      <c r="A31" s="24">
        <v>26</v>
      </c>
      <c r="B31" s="119" t="s">
        <v>1560</v>
      </c>
      <c r="C31" s="28" t="s">
        <v>265</v>
      </c>
      <c r="D31" s="119"/>
      <c r="E31" s="28">
        <v>28742.6</v>
      </c>
      <c r="F31" s="28"/>
      <c r="G31" s="29"/>
      <c r="H31" s="29"/>
      <c r="I31" s="172" t="s">
        <v>1522</v>
      </c>
      <c r="J31" s="172" t="s">
        <v>1561</v>
      </c>
    </row>
    <row r="32" customHeight="1" spans="1:10">
      <c r="A32" s="24">
        <v>27</v>
      </c>
      <c r="B32" s="119" t="s">
        <v>1562</v>
      </c>
      <c r="C32" s="28" t="s">
        <v>265</v>
      </c>
      <c r="D32" s="119"/>
      <c r="E32" s="28">
        <v>27107.1</v>
      </c>
      <c r="F32" s="28"/>
      <c r="G32" s="29"/>
      <c r="H32" s="29"/>
      <c r="I32" s="172" t="s">
        <v>1522</v>
      </c>
      <c r="J32" s="172" t="s">
        <v>1563</v>
      </c>
    </row>
    <row r="33" customHeight="1" spans="1:10">
      <c r="A33" s="24">
        <v>28</v>
      </c>
      <c r="B33" s="119" t="s">
        <v>1564</v>
      </c>
      <c r="C33" s="28" t="s">
        <v>265</v>
      </c>
      <c r="D33" s="119"/>
      <c r="E33" s="28">
        <v>25392.4</v>
      </c>
      <c r="F33" s="28"/>
      <c r="G33" s="29"/>
      <c r="H33" s="29"/>
      <c r="I33" s="172" t="s">
        <v>1533</v>
      </c>
      <c r="J33" s="172" t="s">
        <v>1565</v>
      </c>
    </row>
    <row r="34" customHeight="1" spans="1:10">
      <c r="A34" s="24">
        <v>29</v>
      </c>
      <c r="B34" s="119" t="s">
        <v>1566</v>
      </c>
      <c r="C34" s="28" t="s">
        <v>265</v>
      </c>
      <c r="D34" s="119"/>
      <c r="E34" s="28">
        <v>25122.5</v>
      </c>
      <c r="F34" s="28"/>
      <c r="G34" s="29"/>
      <c r="H34" s="29"/>
      <c r="I34" s="172" t="s">
        <v>1522</v>
      </c>
      <c r="J34" s="172"/>
    </row>
    <row r="35" customHeight="1" spans="1:10">
      <c r="A35" s="24">
        <v>30</v>
      </c>
      <c r="B35" s="119" t="s">
        <v>1567</v>
      </c>
      <c r="C35" s="28" t="s">
        <v>265</v>
      </c>
      <c r="D35" s="119"/>
      <c r="E35" s="28">
        <v>23880</v>
      </c>
      <c r="F35" s="28"/>
      <c r="G35" s="29"/>
      <c r="H35" s="29"/>
      <c r="I35" s="172" t="s">
        <v>1525</v>
      </c>
      <c r="J35" s="172"/>
    </row>
    <row r="36" customHeight="1" spans="1:10">
      <c r="A36" s="24">
        <v>31</v>
      </c>
      <c r="B36" s="119" t="s">
        <v>1568</v>
      </c>
      <c r="C36" s="28" t="s">
        <v>265</v>
      </c>
      <c r="D36" s="119"/>
      <c r="E36" s="28">
        <v>23823.03</v>
      </c>
      <c r="F36" s="28"/>
      <c r="G36" s="29"/>
      <c r="H36" s="29"/>
      <c r="I36" s="172" t="s">
        <v>1533</v>
      </c>
      <c r="J36" s="172" t="s">
        <v>1569</v>
      </c>
    </row>
    <row r="37" customHeight="1" spans="1:10">
      <c r="A37" s="24">
        <v>32</v>
      </c>
      <c r="B37" s="119" t="s">
        <v>1570</v>
      </c>
      <c r="C37" s="28" t="s">
        <v>265</v>
      </c>
      <c r="D37" s="119"/>
      <c r="E37" s="28">
        <v>22824.22</v>
      </c>
      <c r="F37" s="28"/>
      <c r="G37" s="29"/>
      <c r="H37" s="29"/>
      <c r="I37" s="172" t="s">
        <v>1529</v>
      </c>
      <c r="J37" s="172"/>
    </row>
    <row r="38" customHeight="1" spans="1:10">
      <c r="A38" s="24">
        <v>33</v>
      </c>
      <c r="B38" s="119" t="s">
        <v>1571</v>
      </c>
      <c r="C38" s="28" t="s">
        <v>265</v>
      </c>
      <c r="D38" s="119"/>
      <c r="E38" s="28">
        <v>21772</v>
      </c>
      <c r="F38" s="28"/>
      <c r="G38" s="29"/>
      <c r="H38" s="29"/>
      <c r="I38" s="172" t="s">
        <v>1522</v>
      </c>
      <c r="J38" s="172" t="s">
        <v>1572</v>
      </c>
    </row>
    <row r="39" customHeight="1" spans="1:10">
      <c r="A39" s="24">
        <v>34</v>
      </c>
      <c r="B39" s="119" t="s">
        <v>1573</v>
      </c>
      <c r="C39" s="28" t="s">
        <v>265</v>
      </c>
      <c r="D39" s="119"/>
      <c r="E39" s="28">
        <v>21660</v>
      </c>
      <c r="F39" s="28"/>
      <c r="G39" s="29"/>
      <c r="H39" s="29"/>
      <c r="I39" s="172" t="s">
        <v>1529</v>
      </c>
      <c r="J39" s="172" t="s">
        <v>1574</v>
      </c>
    </row>
    <row r="40" customHeight="1" spans="1:10">
      <c r="A40" s="24">
        <v>35</v>
      </c>
      <c r="B40" s="119" t="s">
        <v>1575</v>
      </c>
      <c r="C40" s="28" t="s">
        <v>265</v>
      </c>
      <c r="D40" s="119"/>
      <c r="E40" s="28">
        <v>21309.6</v>
      </c>
      <c r="F40" s="28"/>
      <c r="G40" s="29"/>
      <c r="H40" s="29"/>
      <c r="I40" s="172" t="s">
        <v>1533</v>
      </c>
      <c r="J40" s="172"/>
    </row>
    <row r="41" customHeight="1" spans="1:10">
      <c r="A41" s="24">
        <v>36</v>
      </c>
      <c r="B41" s="119" t="s">
        <v>1576</v>
      </c>
      <c r="C41" s="28" t="s">
        <v>265</v>
      </c>
      <c r="D41" s="119"/>
      <c r="E41" s="28">
        <v>20570.24</v>
      </c>
      <c r="F41" s="28"/>
      <c r="G41" s="29"/>
      <c r="H41" s="29"/>
      <c r="I41" s="172" t="s">
        <v>1529</v>
      </c>
      <c r="J41" s="172" t="s">
        <v>1577</v>
      </c>
    </row>
    <row r="42" customHeight="1" spans="1:10">
      <c r="A42" s="24">
        <v>37</v>
      </c>
      <c r="B42" s="119" t="s">
        <v>1578</v>
      </c>
      <c r="C42" s="28" t="s">
        <v>265</v>
      </c>
      <c r="D42" s="119"/>
      <c r="E42" s="28">
        <v>19000</v>
      </c>
      <c r="F42" s="28"/>
      <c r="G42" s="29"/>
      <c r="H42" s="29"/>
      <c r="I42" s="172" t="s">
        <v>1533</v>
      </c>
      <c r="J42" s="172" t="s">
        <v>1579</v>
      </c>
    </row>
    <row r="43" customHeight="1" spans="1:10">
      <c r="A43" s="24">
        <v>38</v>
      </c>
      <c r="B43" s="119" t="s">
        <v>1580</v>
      </c>
      <c r="C43" s="28" t="s">
        <v>265</v>
      </c>
      <c r="D43" s="119"/>
      <c r="E43" s="28">
        <v>18980</v>
      </c>
      <c r="F43" s="28"/>
      <c r="G43" s="29"/>
      <c r="H43" s="29"/>
      <c r="I43" s="172" t="s">
        <v>1533</v>
      </c>
      <c r="J43" s="172" t="s">
        <v>1581</v>
      </c>
    </row>
    <row r="44" customHeight="1" spans="1:10">
      <c r="A44" s="24">
        <v>39</v>
      </c>
      <c r="B44" s="119" t="s">
        <v>1582</v>
      </c>
      <c r="C44" s="28" t="s">
        <v>265</v>
      </c>
      <c r="D44" s="119"/>
      <c r="E44" s="28">
        <v>17100</v>
      </c>
      <c r="F44" s="28"/>
      <c r="G44" s="29"/>
      <c r="H44" s="29"/>
      <c r="I44" s="172" t="s">
        <v>1533</v>
      </c>
      <c r="J44" s="172" t="s">
        <v>1583</v>
      </c>
    </row>
    <row r="45" customHeight="1" spans="1:10">
      <c r="A45" s="24">
        <v>40</v>
      </c>
      <c r="B45" s="119" t="s">
        <v>1584</v>
      </c>
      <c r="C45" s="28" t="s">
        <v>265</v>
      </c>
      <c r="D45" s="119"/>
      <c r="E45" s="28">
        <v>15960</v>
      </c>
      <c r="F45" s="28"/>
      <c r="G45" s="29"/>
      <c r="H45" s="29"/>
      <c r="I45" s="172" t="s">
        <v>1529</v>
      </c>
      <c r="J45" s="172"/>
    </row>
    <row r="46" customHeight="1" spans="1:10">
      <c r="A46" s="24">
        <v>41</v>
      </c>
      <c r="B46" s="119" t="s">
        <v>1585</v>
      </c>
      <c r="C46" s="28" t="s">
        <v>265</v>
      </c>
      <c r="D46" s="119"/>
      <c r="E46" s="28">
        <v>14432.68</v>
      </c>
      <c r="F46" s="28"/>
      <c r="G46" s="29"/>
      <c r="H46" s="29"/>
      <c r="I46" s="172" t="s">
        <v>1529</v>
      </c>
      <c r="J46" s="172"/>
    </row>
    <row r="47" customHeight="1" spans="1:10">
      <c r="A47" s="24">
        <v>42</v>
      </c>
      <c r="B47" s="119" t="s">
        <v>1586</v>
      </c>
      <c r="C47" s="28" t="s">
        <v>265</v>
      </c>
      <c r="D47" s="119"/>
      <c r="E47" s="28">
        <v>14118.4</v>
      </c>
      <c r="F47" s="28"/>
      <c r="G47" s="29"/>
      <c r="H47" s="29"/>
      <c r="I47" s="172" t="s">
        <v>1525</v>
      </c>
      <c r="J47" s="172"/>
    </row>
    <row r="48" customHeight="1" spans="1:10">
      <c r="A48" s="24">
        <v>43</v>
      </c>
      <c r="B48" s="119" t="s">
        <v>1587</v>
      </c>
      <c r="C48" s="28" t="s">
        <v>265</v>
      </c>
      <c r="D48" s="119"/>
      <c r="E48" s="28">
        <v>14000</v>
      </c>
      <c r="F48" s="28"/>
      <c r="G48" s="29"/>
      <c r="H48" s="29"/>
      <c r="I48" s="172" t="s">
        <v>1522</v>
      </c>
      <c r="J48" s="172"/>
    </row>
    <row r="49" customHeight="1" spans="1:10">
      <c r="A49" s="24">
        <v>44</v>
      </c>
      <c r="B49" s="119" t="s">
        <v>1588</v>
      </c>
      <c r="C49" s="28" t="s">
        <v>265</v>
      </c>
      <c r="D49" s="119"/>
      <c r="E49" s="28">
        <v>14000</v>
      </c>
      <c r="F49" s="28"/>
      <c r="G49" s="29"/>
      <c r="H49" s="29"/>
      <c r="I49" s="172" t="s">
        <v>1529</v>
      </c>
      <c r="J49" s="172"/>
    </row>
    <row r="50" customHeight="1" spans="1:10">
      <c r="A50" s="24">
        <v>45</v>
      </c>
      <c r="B50" s="119" t="s">
        <v>1589</v>
      </c>
      <c r="C50" s="28" t="s">
        <v>265</v>
      </c>
      <c r="D50" s="119"/>
      <c r="E50" s="28">
        <v>13909</v>
      </c>
      <c r="F50" s="28"/>
      <c r="G50" s="29"/>
      <c r="H50" s="29"/>
      <c r="I50" s="172" t="s">
        <v>1533</v>
      </c>
      <c r="J50" s="172"/>
    </row>
    <row r="51" customHeight="1" spans="1:10">
      <c r="A51" s="24">
        <v>46</v>
      </c>
      <c r="B51" s="119" t="s">
        <v>1590</v>
      </c>
      <c r="C51" s="28" t="s">
        <v>265</v>
      </c>
      <c r="D51" s="119"/>
      <c r="E51" s="28">
        <v>13800</v>
      </c>
      <c r="F51" s="28"/>
      <c r="G51" s="29"/>
      <c r="H51" s="29"/>
      <c r="I51" s="172" t="s">
        <v>1522</v>
      </c>
      <c r="J51" s="172"/>
    </row>
    <row r="52" customHeight="1" spans="1:10">
      <c r="A52" s="24">
        <v>47</v>
      </c>
      <c r="B52" s="119" t="s">
        <v>1591</v>
      </c>
      <c r="C52" s="28" t="s">
        <v>265</v>
      </c>
      <c r="D52" s="119"/>
      <c r="E52" s="28">
        <v>13215.01</v>
      </c>
      <c r="F52" s="28"/>
      <c r="G52" s="29"/>
      <c r="H52" s="29"/>
      <c r="I52" s="172" t="s">
        <v>1533</v>
      </c>
      <c r="J52" s="172"/>
    </row>
    <row r="53" customHeight="1" spans="1:10">
      <c r="A53" s="24">
        <v>48</v>
      </c>
      <c r="B53" s="119" t="s">
        <v>1592</v>
      </c>
      <c r="C53" s="28" t="s">
        <v>265</v>
      </c>
      <c r="D53" s="119"/>
      <c r="E53" s="28">
        <v>12788</v>
      </c>
      <c r="F53" s="28"/>
      <c r="G53" s="29"/>
      <c r="H53" s="29"/>
      <c r="I53" s="172" t="s">
        <v>1522</v>
      </c>
      <c r="J53" s="172"/>
    </row>
    <row r="54" customHeight="1" spans="1:10">
      <c r="A54" s="24">
        <v>49</v>
      </c>
      <c r="B54" s="119" t="s">
        <v>1593</v>
      </c>
      <c r="C54" s="28" t="s">
        <v>265</v>
      </c>
      <c r="D54" s="119"/>
      <c r="E54" s="28">
        <v>12765.95</v>
      </c>
      <c r="F54" s="28"/>
      <c r="G54" s="29"/>
      <c r="H54" s="29"/>
      <c r="I54" s="172" t="s">
        <v>1525</v>
      </c>
      <c r="J54" s="172"/>
    </row>
    <row r="55" customHeight="1" spans="1:10">
      <c r="A55" s="24">
        <v>50</v>
      </c>
      <c r="B55" s="119" t="s">
        <v>1594</v>
      </c>
      <c r="C55" s="28" t="s">
        <v>265</v>
      </c>
      <c r="D55" s="119"/>
      <c r="E55" s="28">
        <v>12740</v>
      </c>
      <c r="F55" s="28"/>
      <c r="G55" s="29"/>
      <c r="H55" s="29"/>
      <c r="I55" s="172" t="s">
        <v>1529</v>
      </c>
      <c r="J55" s="172"/>
    </row>
    <row r="56" customHeight="1" spans="1:10">
      <c r="A56" s="24">
        <v>51</v>
      </c>
      <c r="B56" s="119" t="s">
        <v>1595</v>
      </c>
      <c r="C56" s="28" t="s">
        <v>265</v>
      </c>
      <c r="D56" s="119"/>
      <c r="E56" s="28">
        <v>12600</v>
      </c>
      <c r="F56" s="28"/>
      <c r="G56" s="29"/>
      <c r="H56" s="29"/>
      <c r="I56" s="172" t="s">
        <v>1525</v>
      </c>
      <c r="J56" s="172"/>
    </row>
    <row r="57" customHeight="1" spans="1:10">
      <c r="A57" s="24">
        <v>52</v>
      </c>
      <c r="B57" s="119" t="s">
        <v>1596</v>
      </c>
      <c r="C57" s="28" t="s">
        <v>265</v>
      </c>
      <c r="D57" s="119"/>
      <c r="E57" s="28">
        <v>11975.7</v>
      </c>
      <c r="F57" s="28"/>
      <c r="G57" s="29"/>
      <c r="H57" s="29"/>
      <c r="I57" s="172" t="s">
        <v>1533</v>
      </c>
      <c r="J57" s="172" t="s">
        <v>1597</v>
      </c>
    </row>
    <row r="58" customHeight="1" spans="1:10">
      <c r="A58" s="24">
        <v>53</v>
      </c>
      <c r="B58" s="119" t="s">
        <v>1598</v>
      </c>
      <c r="C58" s="28" t="s">
        <v>265</v>
      </c>
      <c r="D58" s="119"/>
      <c r="E58" s="28">
        <v>11530.98</v>
      </c>
      <c r="F58" s="28"/>
      <c r="G58" s="29"/>
      <c r="H58" s="29"/>
      <c r="I58" s="172" t="s">
        <v>1533</v>
      </c>
      <c r="J58" s="172"/>
    </row>
    <row r="59" customHeight="1" spans="1:10">
      <c r="A59" s="24">
        <v>54</v>
      </c>
      <c r="B59" s="119" t="s">
        <v>1599</v>
      </c>
      <c r="C59" s="28" t="s">
        <v>265</v>
      </c>
      <c r="D59" s="119"/>
      <c r="E59" s="28">
        <v>11400</v>
      </c>
      <c r="F59" s="28"/>
      <c r="G59" s="29"/>
      <c r="H59" s="29"/>
      <c r="I59" s="172" t="s">
        <v>1529</v>
      </c>
      <c r="J59" s="172"/>
    </row>
    <row r="60" customHeight="1" spans="1:10">
      <c r="A60" s="24">
        <v>55</v>
      </c>
      <c r="B60" s="119" t="s">
        <v>1600</v>
      </c>
      <c r="C60" s="28" t="s">
        <v>265</v>
      </c>
      <c r="D60" s="119"/>
      <c r="E60" s="28">
        <v>10800</v>
      </c>
      <c r="F60" s="28"/>
      <c r="G60" s="29"/>
      <c r="H60" s="29"/>
      <c r="I60" s="172" t="s">
        <v>1533</v>
      </c>
      <c r="J60" s="172" t="s">
        <v>1601</v>
      </c>
    </row>
    <row r="61" customHeight="1" spans="1:10">
      <c r="A61" s="24">
        <v>56</v>
      </c>
      <c r="B61" s="119" t="s">
        <v>1602</v>
      </c>
      <c r="C61" s="28" t="s">
        <v>265</v>
      </c>
      <c r="D61" s="119"/>
      <c r="E61" s="28">
        <v>10731.85</v>
      </c>
      <c r="F61" s="28"/>
      <c r="G61" s="29"/>
      <c r="H61" s="29"/>
      <c r="I61" s="172" t="s">
        <v>1525</v>
      </c>
      <c r="J61" s="172"/>
    </row>
    <row r="62" customHeight="1" spans="1:10">
      <c r="A62" s="24">
        <v>57</v>
      </c>
      <c r="B62" s="119" t="s">
        <v>1603</v>
      </c>
      <c r="C62" s="28" t="s">
        <v>265</v>
      </c>
      <c r="D62" s="119"/>
      <c r="E62" s="28">
        <v>10675.8</v>
      </c>
      <c r="F62" s="28"/>
      <c r="G62" s="29"/>
      <c r="H62" s="29"/>
      <c r="I62" s="172" t="s">
        <v>1525</v>
      </c>
      <c r="J62" s="172"/>
    </row>
    <row r="63" customHeight="1" spans="1:10">
      <c r="A63" s="24">
        <v>58</v>
      </c>
      <c r="B63" s="119" t="s">
        <v>1604</v>
      </c>
      <c r="C63" s="28" t="s">
        <v>265</v>
      </c>
      <c r="D63" s="119"/>
      <c r="E63" s="28">
        <v>9997.8</v>
      </c>
      <c r="F63" s="28"/>
      <c r="G63" s="29"/>
      <c r="H63" s="29"/>
      <c r="I63" s="172" t="s">
        <v>1529</v>
      </c>
      <c r="J63" s="172" t="s">
        <v>1605</v>
      </c>
    </row>
    <row r="64" customHeight="1" spans="1:10">
      <c r="A64" s="24">
        <v>59</v>
      </c>
      <c r="B64" s="119" t="s">
        <v>1606</v>
      </c>
      <c r="C64" s="28" t="s">
        <v>265</v>
      </c>
      <c r="D64" s="119"/>
      <c r="E64" s="28">
        <v>9970.31</v>
      </c>
      <c r="F64" s="28"/>
      <c r="G64" s="29"/>
      <c r="H64" s="29"/>
      <c r="I64" s="172" t="s">
        <v>1529</v>
      </c>
      <c r="J64" s="172" t="s">
        <v>1607</v>
      </c>
    </row>
    <row r="65" customHeight="1" spans="1:10">
      <c r="A65" s="24">
        <v>60</v>
      </c>
      <c r="B65" s="119" t="s">
        <v>1608</v>
      </c>
      <c r="C65" s="28" t="s">
        <v>265</v>
      </c>
      <c r="D65" s="119"/>
      <c r="E65" s="28">
        <v>9180.36</v>
      </c>
      <c r="F65" s="28"/>
      <c r="G65" s="29"/>
      <c r="H65" s="29"/>
      <c r="I65" s="172" t="s">
        <v>1533</v>
      </c>
      <c r="J65" s="172"/>
    </row>
    <row r="66" customHeight="1" spans="1:10">
      <c r="A66" s="24">
        <v>61</v>
      </c>
      <c r="B66" s="119" t="s">
        <v>1609</v>
      </c>
      <c r="C66" s="28" t="s">
        <v>265</v>
      </c>
      <c r="D66" s="119"/>
      <c r="E66" s="28">
        <v>9058.51</v>
      </c>
      <c r="F66" s="28"/>
      <c r="G66" s="29"/>
      <c r="H66" s="29"/>
      <c r="I66" s="172" t="s">
        <v>1525</v>
      </c>
      <c r="J66" s="172"/>
    </row>
    <row r="67" customHeight="1" spans="1:10">
      <c r="A67" s="24">
        <v>62</v>
      </c>
      <c r="B67" s="119" t="s">
        <v>1610</v>
      </c>
      <c r="C67" s="28" t="s">
        <v>265</v>
      </c>
      <c r="D67" s="119"/>
      <c r="E67" s="28">
        <v>9026.15</v>
      </c>
      <c r="F67" s="28"/>
      <c r="G67" s="29"/>
      <c r="H67" s="29"/>
      <c r="I67" s="172" t="s">
        <v>1533</v>
      </c>
      <c r="J67" s="172"/>
    </row>
    <row r="68" customHeight="1" spans="1:10">
      <c r="A68" s="24">
        <v>63</v>
      </c>
      <c r="B68" s="119" t="s">
        <v>1611</v>
      </c>
      <c r="C68" s="28" t="s">
        <v>265</v>
      </c>
      <c r="D68" s="119"/>
      <c r="E68" s="28">
        <v>8839.56</v>
      </c>
      <c r="F68" s="28"/>
      <c r="G68" s="29"/>
      <c r="H68" s="29"/>
      <c r="I68" s="172" t="s">
        <v>1522</v>
      </c>
      <c r="J68" s="172"/>
    </row>
    <row r="69" customHeight="1" spans="1:10">
      <c r="A69" s="24">
        <v>64</v>
      </c>
      <c r="B69" s="119" t="s">
        <v>1612</v>
      </c>
      <c r="C69" s="28" t="s">
        <v>265</v>
      </c>
      <c r="D69" s="119"/>
      <c r="E69" s="28">
        <v>8697.8</v>
      </c>
      <c r="F69" s="28"/>
      <c r="G69" s="29"/>
      <c r="H69" s="29"/>
      <c r="I69" s="172" t="s">
        <v>1533</v>
      </c>
      <c r="J69" s="172"/>
    </row>
    <row r="70" customHeight="1" spans="1:10">
      <c r="A70" s="24">
        <v>65</v>
      </c>
      <c r="B70" s="119" t="s">
        <v>1613</v>
      </c>
      <c r="C70" s="28" t="s">
        <v>265</v>
      </c>
      <c r="D70" s="119"/>
      <c r="E70" s="28">
        <v>8198.47</v>
      </c>
      <c r="F70" s="28"/>
      <c r="G70" s="29"/>
      <c r="H70" s="29"/>
      <c r="I70" s="172" t="s">
        <v>1529</v>
      </c>
      <c r="J70" s="172"/>
    </row>
    <row r="71" customHeight="1" spans="1:10">
      <c r="A71" s="24">
        <v>66</v>
      </c>
      <c r="B71" s="119" t="s">
        <v>1614</v>
      </c>
      <c r="C71" s="28" t="s">
        <v>265</v>
      </c>
      <c r="D71" s="119"/>
      <c r="E71" s="28">
        <v>8000</v>
      </c>
      <c r="F71" s="28"/>
      <c r="G71" s="29"/>
      <c r="H71" s="29"/>
      <c r="I71" s="172" t="s">
        <v>1525</v>
      </c>
      <c r="J71" s="172"/>
    </row>
    <row r="72" customHeight="1" spans="1:10">
      <c r="A72" s="24">
        <v>67</v>
      </c>
      <c r="B72" s="119" t="s">
        <v>1615</v>
      </c>
      <c r="C72" s="28" t="s">
        <v>265</v>
      </c>
      <c r="D72" s="119"/>
      <c r="E72" s="28">
        <v>8000</v>
      </c>
      <c r="F72" s="28"/>
      <c r="G72" s="29"/>
      <c r="H72" s="29"/>
      <c r="I72" s="172" t="s">
        <v>1525</v>
      </c>
      <c r="J72" s="172"/>
    </row>
    <row r="73" customHeight="1" spans="1:10">
      <c r="A73" s="24">
        <v>68</v>
      </c>
      <c r="B73" s="119" t="s">
        <v>1616</v>
      </c>
      <c r="C73" s="28" t="s">
        <v>265</v>
      </c>
      <c r="D73" s="119"/>
      <c r="E73" s="28">
        <v>8000</v>
      </c>
      <c r="F73" s="28"/>
      <c r="G73" s="29"/>
      <c r="H73" s="29"/>
      <c r="I73" s="172" t="s">
        <v>1533</v>
      </c>
      <c r="J73" s="172" t="s">
        <v>1617</v>
      </c>
    </row>
    <row r="74" customHeight="1" spans="1:10">
      <c r="A74" s="24">
        <v>69</v>
      </c>
      <c r="B74" s="119" t="s">
        <v>1618</v>
      </c>
      <c r="C74" s="28" t="s">
        <v>265</v>
      </c>
      <c r="D74" s="119"/>
      <c r="E74" s="28">
        <v>7960</v>
      </c>
      <c r="F74" s="28"/>
      <c r="G74" s="29"/>
      <c r="H74" s="29"/>
      <c r="I74" s="172" t="s">
        <v>1525</v>
      </c>
      <c r="J74" s="172"/>
    </row>
    <row r="75" customHeight="1" spans="1:10">
      <c r="A75" s="24">
        <v>70</v>
      </c>
      <c r="B75" s="119" t="s">
        <v>1619</v>
      </c>
      <c r="C75" s="28" t="s">
        <v>265</v>
      </c>
      <c r="D75" s="119"/>
      <c r="E75" s="28">
        <v>7796.16</v>
      </c>
      <c r="F75" s="28"/>
      <c r="G75" s="29"/>
      <c r="H75" s="29"/>
      <c r="I75" s="172" t="s">
        <v>1525</v>
      </c>
      <c r="J75" s="172"/>
    </row>
    <row r="76" customHeight="1" spans="1:10">
      <c r="A76" s="24">
        <v>71</v>
      </c>
      <c r="B76" s="119" t="s">
        <v>1620</v>
      </c>
      <c r="C76" s="28" t="s">
        <v>265</v>
      </c>
      <c r="D76" s="119"/>
      <c r="E76" s="28">
        <v>7742.44</v>
      </c>
      <c r="F76" s="28"/>
      <c r="G76" s="29"/>
      <c r="H76" s="29"/>
      <c r="I76" s="172" t="s">
        <v>1533</v>
      </c>
      <c r="J76" s="172"/>
    </row>
    <row r="77" customHeight="1" spans="1:10">
      <c r="A77" s="24">
        <v>72</v>
      </c>
      <c r="B77" s="119" t="s">
        <v>1621</v>
      </c>
      <c r="C77" s="28" t="s">
        <v>265</v>
      </c>
      <c r="D77" s="119"/>
      <c r="E77" s="28">
        <v>6752.83</v>
      </c>
      <c r="F77" s="28"/>
      <c r="G77" s="29"/>
      <c r="H77" s="29"/>
      <c r="I77" s="172" t="s">
        <v>1533</v>
      </c>
      <c r="J77" s="172"/>
    </row>
    <row r="78" customHeight="1" spans="1:10">
      <c r="A78" s="24">
        <v>73</v>
      </c>
      <c r="B78" s="119" t="s">
        <v>1622</v>
      </c>
      <c r="C78" s="28" t="s">
        <v>265</v>
      </c>
      <c r="D78" s="119"/>
      <c r="E78" s="28">
        <v>6500</v>
      </c>
      <c r="F78" s="28"/>
      <c r="G78" s="29"/>
      <c r="H78" s="29"/>
      <c r="I78" s="172" t="s">
        <v>1533</v>
      </c>
      <c r="J78" s="172"/>
    </row>
    <row r="79" customHeight="1" spans="1:10">
      <c r="A79" s="24">
        <v>74</v>
      </c>
      <c r="B79" s="119" t="s">
        <v>1623</v>
      </c>
      <c r="C79" s="28" t="s">
        <v>265</v>
      </c>
      <c r="D79" s="119"/>
      <c r="E79" s="28">
        <v>6500</v>
      </c>
      <c r="F79" s="28"/>
      <c r="G79" s="29"/>
      <c r="H79" s="29"/>
      <c r="I79" s="172" t="s">
        <v>1529</v>
      </c>
      <c r="J79" s="172"/>
    </row>
    <row r="80" customHeight="1" spans="1:10">
      <c r="A80" s="24">
        <v>75</v>
      </c>
      <c r="B80" s="119" t="s">
        <v>402</v>
      </c>
      <c r="C80" s="28" t="s">
        <v>265</v>
      </c>
      <c r="D80" s="119"/>
      <c r="E80" s="28">
        <v>6208</v>
      </c>
      <c r="F80" s="28"/>
      <c r="G80" s="29"/>
      <c r="H80" s="29"/>
      <c r="I80" s="172" t="s">
        <v>1525</v>
      </c>
      <c r="J80" s="172"/>
    </row>
    <row r="81" customHeight="1" spans="1:10">
      <c r="A81" s="24">
        <v>76</v>
      </c>
      <c r="B81" s="119" t="s">
        <v>1624</v>
      </c>
      <c r="C81" s="28" t="s">
        <v>265</v>
      </c>
      <c r="D81" s="119"/>
      <c r="E81" s="28">
        <v>6120</v>
      </c>
      <c r="F81" s="28"/>
      <c r="G81" s="29"/>
      <c r="H81" s="29"/>
      <c r="I81" s="172" t="s">
        <v>1525</v>
      </c>
      <c r="J81" s="172"/>
    </row>
    <row r="82" customHeight="1" spans="1:10">
      <c r="A82" s="24">
        <v>77</v>
      </c>
      <c r="B82" s="119" t="s">
        <v>497</v>
      </c>
      <c r="C82" s="28" t="s">
        <v>265</v>
      </c>
      <c r="D82" s="119"/>
      <c r="E82" s="28">
        <v>6060</v>
      </c>
      <c r="F82" s="28"/>
      <c r="G82" s="29"/>
      <c r="H82" s="29"/>
      <c r="I82" s="172" t="s">
        <v>1529</v>
      </c>
      <c r="J82" s="172" t="s">
        <v>1625</v>
      </c>
    </row>
    <row r="83" customHeight="1" spans="1:10">
      <c r="A83" s="24">
        <v>78</v>
      </c>
      <c r="B83" s="119" t="s">
        <v>1626</v>
      </c>
      <c r="C83" s="28" t="s">
        <v>265</v>
      </c>
      <c r="D83" s="119"/>
      <c r="E83" s="28">
        <v>6000</v>
      </c>
      <c r="F83" s="28"/>
      <c r="G83" s="29"/>
      <c r="H83" s="29"/>
      <c r="I83" s="172" t="s">
        <v>1525</v>
      </c>
      <c r="J83" s="172"/>
    </row>
    <row r="84" customHeight="1" spans="1:10">
      <c r="A84" s="24">
        <v>79</v>
      </c>
      <c r="B84" s="119" t="s">
        <v>1627</v>
      </c>
      <c r="C84" s="28" t="s">
        <v>265</v>
      </c>
      <c r="D84" s="119"/>
      <c r="E84" s="28">
        <v>6000</v>
      </c>
      <c r="F84" s="28"/>
      <c r="G84" s="29"/>
      <c r="H84" s="29"/>
      <c r="I84" s="172" t="s">
        <v>1525</v>
      </c>
      <c r="J84" s="172"/>
    </row>
    <row r="85" customHeight="1" spans="1:10">
      <c r="A85" s="24">
        <v>80</v>
      </c>
      <c r="B85" s="119" t="s">
        <v>1628</v>
      </c>
      <c r="C85" s="28" t="s">
        <v>265</v>
      </c>
      <c r="D85" s="119"/>
      <c r="E85" s="28">
        <v>5900</v>
      </c>
      <c r="F85" s="28"/>
      <c r="G85" s="29"/>
      <c r="H85" s="29"/>
      <c r="I85" s="172" t="s">
        <v>1525</v>
      </c>
      <c r="J85" s="172"/>
    </row>
    <row r="86" customHeight="1" spans="1:10">
      <c r="A86" s="24">
        <v>81</v>
      </c>
      <c r="B86" s="119" t="s">
        <v>1629</v>
      </c>
      <c r="C86" s="28" t="s">
        <v>265</v>
      </c>
      <c r="D86" s="119"/>
      <c r="E86" s="28">
        <v>5843.59</v>
      </c>
      <c r="F86" s="28"/>
      <c r="G86" s="29"/>
      <c r="H86" s="29"/>
      <c r="I86" s="172" t="s">
        <v>1525</v>
      </c>
      <c r="J86" s="172"/>
    </row>
    <row r="87" customHeight="1" spans="1:10">
      <c r="A87" s="24">
        <v>82</v>
      </c>
      <c r="B87" s="119" t="s">
        <v>1630</v>
      </c>
      <c r="C87" s="28" t="s">
        <v>265</v>
      </c>
      <c r="D87" s="119"/>
      <c r="E87" s="28">
        <v>5800</v>
      </c>
      <c r="F87" s="28"/>
      <c r="G87" s="29"/>
      <c r="H87" s="29"/>
      <c r="I87" s="172" t="s">
        <v>1533</v>
      </c>
      <c r="J87" s="172"/>
    </row>
    <row r="88" customHeight="1" spans="1:10">
      <c r="A88" s="24">
        <v>83</v>
      </c>
      <c r="B88" s="119" t="s">
        <v>1631</v>
      </c>
      <c r="C88" s="28" t="s">
        <v>265</v>
      </c>
      <c r="D88" s="119"/>
      <c r="E88" s="28">
        <v>5742</v>
      </c>
      <c r="F88" s="28"/>
      <c r="G88" s="29"/>
      <c r="H88" s="29"/>
      <c r="I88" s="172" t="s">
        <v>1525</v>
      </c>
      <c r="J88" s="172"/>
    </row>
    <row r="89" customHeight="1" spans="1:10">
      <c r="A89" s="24">
        <v>84</v>
      </c>
      <c r="B89" s="119" t="s">
        <v>1632</v>
      </c>
      <c r="C89" s="28" t="s">
        <v>265</v>
      </c>
      <c r="D89" s="119"/>
      <c r="E89" s="28">
        <v>5716.5</v>
      </c>
      <c r="F89" s="28"/>
      <c r="G89" s="29"/>
      <c r="H89" s="29"/>
      <c r="I89" s="172" t="s">
        <v>1533</v>
      </c>
      <c r="J89" s="172"/>
    </row>
    <row r="90" customHeight="1" spans="1:10">
      <c r="A90" s="24">
        <v>85</v>
      </c>
      <c r="B90" s="119" t="s">
        <v>1633</v>
      </c>
      <c r="C90" s="28" t="s">
        <v>265</v>
      </c>
      <c r="D90" s="119"/>
      <c r="E90" s="28">
        <v>5280</v>
      </c>
      <c r="F90" s="28"/>
      <c r="G90" s="29"/>
      <c r="H90" s="29"/>
      <c r="I90" s="172" t="s">
        <v>1525</v>
      </c>
      <c r="J90" s="172"/>
    </row>
    <row r="91" customHeight="1" spans="1:10">
      <c r="A91" s="24">
        <v>86</v>
      </c>
      <c r="B91" s="119" t="s">
        <v>1634</v>
      </c>
      <c r="C91" s="28" t="s">
        <v>265</v>
      </c>
      <c r="D91" s="119"/>
      <c r="E91" s="28">
        <v>5000</v>
      </c>
      <c r="F91" s="28"/>
      <c r="G91" s="29"/>
      <c r="H91" s="29"/>
      <c r="I91" s="172" t="s">
        <v>1525</v>
      </c>
      <c r="J91" s="172"/>
    </row>
    <row r="92" customHeight="1" spans="1:10">
      <c r="A92" s="24">
        <v>87</v>
      </c>
      <c r="B92" s="119" t="s">
        <v>1635</v>
      </c>
      <c r="C92" s="28" t="s">
        <v>265</v>
      </c>
      <c r="D92" s="119"/>
      <c r="E92" s="28">
        <v>5000</v>
      </c>
      <c r="F92" s="28"/>
      <c r="G92" s="29"/>
      <c r="H92" s="29"/>
      <c r="I92" s="172" t="s">
        <v>1525</v>
      </c>
      <c r="J92" s="172"/>
    </row>
    <row r="93" customHeight="1" spans="1:10">
      <c r="A93" s="24">
        <v>88</v>
      </c>
      <c r="B93" s="119" t="s">
        <v>1636</v>
      </c>
      <c r="C93" s="28" t="s">
        <v>265</v>
      </c>
      <c r="D93" s="119"/>
      <c r="E93" s="28">
        <v>5000</v>
      </c>
      <c r="F93" s="28"/>
      <c r="G93" s="29"/>
      <c r="H93" s="29"/>
      <c r="I93" s="172" t="s">
        <v>1533</v>
      </c>
      <c r="J93" s="172"/>
    </row>
    <row r="94" customHeight="1" spans="1:10">
      <c r="A94" s="24">
        <v>89</v>
      </c>
      <c r="B94" s="119" t="s">
        <v>1637</v>
      </c>
      <c r="C94" s="28" t="s">
        <v>265</v>
      </c>
      <c r="D94" s="119"/>
      <c r="E94" s="28">
        <v>4955.99</v>
      </c>
      <c r="F94" s="28"/>
      <c r="G94" s="29"/>
      <c r="H94" s="29"/>
      <c r="I94" s="172" t="s">
        <v>1533</v>
      </c>
      <c r="J94" s="172"/>
    </row>
    <row r="95" customHeight="1" spans="1:10">
      <c r="A95" s="24">
        <v>90</v>
      </c>
      <c r="B95" s="119" t="s">
        <v>752</v>
      </c>
      <c r="C95" s="28" t="s">
        <v>265</v>
      </c>
      <c r="D95" s="119"/>
      <c r="E95" s="28">
        <v>4592</v>
      </c>
      <c r="F95" s="28"/>
      <c r="G95" s="29"/>
      <c r="H95" s="29"/>
      <c r="I95" s="172" t="s">
        <v>1529</v>
      </c>
      <c r="J95" s="172"/>
    </row>
    <row r="96" customHeight="1" spans="1:10">
      <c r="A96" s="24">
        <v>91</v>
      </c>
      <c r="B96" s="119" t="s">
        <v>1638</v>
      </c>
      <c r="C96" s="28" t="s">
        <v>265</v>
      </c>
      <c r="D96" s="119"/>
      <c r="E96" s="28">
        <v>4590.1</v>
      </c>
      <c r="F96" s="28"/>
      <c r="G96" s="29"/>
      <c r="H96" s="29"/>
      <c r="I96" s="172" t="s">
        <v>1522</v>
      </c>
      <c r="J96" s="172"/>
    </row>
    <row r="97" customHeight="1" spans="1:10">
      <c r="A97" s="24">
        <v>92</v>
      </c>
      <c r="B97" s="119" t="s">
        <v>377</v>
      </c>
      <c r="C97" s="28" t="s">
        <v>265</v>
      </c>
      <c r="D97" s="119"/>
      <c r="E97" s="28">
        <v>4570</v>
      </c>
      <c r="F97" s="28"/>
      <c r="G97" s="29"/>
      <c r="H97" s="29"/>
      <c r="I97" s="172" t="s">
        <v>1525</v>
      </c>
      <c r="J97" s="172"/>
    </row>
    <row r="98" customHeight="1" spans="1:10">
      <c r="A98" s="24">
        <v>93</v>
      </c>
      <c r="B98" s="119" t="s">
        <v>1639</v>
      </c>
      <c r="C98" s="28" t="s">
        <v>265</v>
      </c>
      <c r="D98" s="119"/>
      <c r="E98" s="28">
        <v>4000</v>
      </c>
      <c r="F98" s="28"/>
      <c r="G98" s="29"/>
      <c r="H98" s="29"/>
      <c r="I98" s="172" t="s">
        <v>1533</v>
      </c>
      <c r="J98" s="172"/>
    </row>
    <row r="99" customHeight="1" spans="1:10">
      <c r="A99" s="24">
        <v>94</v>
      </c>
      <c r="B99" s="119" t="s">
        <v>1640</v>
      </c>
      <c r="C99" s="28" t="s">
        <v>265</v>
      </c>
      <c r="D99" s="119"/>
      <c r="E99" s="28">
        <v>3953.7</v>
      </c>
      <c r="F99" s="28"/>
      <c r="G99" s="29"/>
      <c r="H99" s="29"/>
      <c r="I99" s="172" t="s">
        <v>1533</v>
      </c>
      <c r="J99" s="172"/>
    </row>
    <row r="100" customHeight="1" spans="1:10">
      <c r="A100" s="24">
        <v>95</v>
      </c>
      <c r="B100" s="119" t="s">
        <v>1641</v>
      </c>
      <c r="C100" s="28" t="s">
        <v>265</v>
      </c>
      <c r="D100" s="119"/>
      <c r="E100" s="28">
        <v>3756</v>
      </c>
      <c r="F100" s="28"/>
      <c r="G100" s="29"/>
      <c r="H100" s="29"/>
      <c r="I100" s="172" t="s">
        <v>1529</v>
      </c>
      <c r="J100" s="172"/>
    </row>
    <row r="101" customHeight="1" spans="1:10">
      <c r="A101" s="24">
        <v>96</v>
      </c>
      <c r="B101" s="119" t="s">
        <v>1642</v>
      </c>
      <c r="C101" s="28" t="s">
        <v>265</v>
      </c>
      <c r="D101" s="119"/>
      <c r="E101" s="28">
        <v>3684.4</v>
      </c>
      <c r="F101" s="28"/>
      <c r="G101" s="29"/>
      <c r="H101" s="29"/>
      <c r="I101" s="172" t="s">
        <v>1533</v>
      </c>
      <c r="J101" s="172"/>
    </row>
    <row r="102" customHeight="1" spans="1:10">
      <c r="A102" s="24">
        <v>97</v>
      </c>
      <c r="B102" s="119" t="s">
        <v>1643</v>
      </c>
      <c r="C102" s="28" t="s">
        <v>265</v>
      </c>
      <c r="D102" s="119"/>
      <c r="E102" s="28">
        <v>3645.01</v>
      </c>
      <c r="F102" s="28"/>
      <c r="G102" s="29"/>
      <c r="H102" s="29"/>
      <c r="I102" s="172" t="s">
        <v>1529</v>
      </c>
      <c r="J102" s="172"/>
    </row>
    <row r="103" customHeight="1" spans="1:10">
      <c r="A103" s="24">
        <v>98</v>
      </c>
      <c r="B103" s="119" t="s">
        <v>1644</v>
      </c>
      <c r="C103" s="28" t="s">
        <v>265</v>
      </c>
      <c r="D103" s="119"/>
      <c r="E103" s="28">
        <v>3599.6</v>
      </c>
      <c r="F103" s="28"/>
      <c r="G103" s="29"/>
      <c r="H103" s="29"/>
      <c r="I103" s="172" t="s">
        <v>1522</v>
      </c>
      <c r="J103" s="172"/>
    </row>
    <row r="104" customHeight="1" spans="1:10">
      <c r="A104" s="24">
        <v>99</v>
      </c>
      <c r="B104" s="119" t="s">
        <v>292</v>
      </c>
      <c r="C104" s="28" t="s">
        <v>265</v>
      </c>
      <c r="D104" s="119"/>
      <c r="E104" s="28">
        <v>3500</v>
      </c>
      <c r="F104" s="28"/>
      <c r="G104" s="29"/>
      <c r="H104" s="29"/>
      <c r="I104" s="172" t="s">
        <v>1529</v>
      </c>
      <c r="J104" s="172"/>
    </row>
    <row r="105" customHeight="1" spans="1:10">
      <c r="A105" s="24">
        <v>100</v>
      </c>
      <c r="B105" s="119" t="s">
        <v>1645</v>
      </c>
      <c r="C105" s="28" t="s">
        <v>265</v>
      </c>
      <c r="D105" s="119"/>
      <c r="E105" s="28">
        <v>3457.28</v>
      </c>
      <c r="F105" s="28"/>
      <c r="G105" s="29"/>
      <c r="H105" s="29"/>
      <c r="I105" s="172" t="s">
        <v>1525</v>
      </c>
      <c r="J105" s="172"/>
    </row>
    <row r="106" customHeight="1" spans="1:10">
      <c r="A106" s="24">
        <v>101</v>
      </c>
      <c r="B106" s="119" t="s">
        <v>1646</v>
      </c>
      <c r="C106" s="28" t="s">
        <v>265</v>
      </c>
      <c r="D106" s="119"/>
      <c r="E106" s="28">
        <v>3200</v>
      </c>
      <c r="F106" s="28"/>
      <c r="G106" s="29"/>
      <c r="H106" s="29"/>
      <c r="I106" s="172" t="s">
        <v>1533</v>
      </c>
      <c r="J106" s="172"/>
    </row>
    <row r="107" customHeight="1" spans="1:10">
      <c r="A107" s="24">
        <v>102</v>
      </c>
      <c r="B107" s="119" t="s">
        <v>1647</v>
      </c>
      <c r="C107" s="28" t="s">
        <v>265</v>
      </c>
      <c r="D107" s="119"/>
      <c r="E107" s="28">
        <v>3100</v>
      </c>
      <c r="F107" s="28"/>
      <c r="G107" s="29"/>
      <c r="H107" s="29"/>
      <c r="I107" s="172" t="s">
        <v>1525</v>
      </c>
      <c r="J107" s="172"/>
    </row>
    <row r="108" customHeight="1" spans="1:10">
      <c r="A108" s="24">
        <v>103</v>
      </c>
      <c r="B108" s="119" t="s">
        <v>1648</v>
      </c>
      <c r="C108" s="28" t="s">
        <v>265</v>
      </c>
      <c r="D108" s="119"/>
      <c r="E108" s="28">
        <v>3011.94</v>
      </c>
      <c r="F108" s="28"/>
      <c r="G108" s="29"/>
      <c r="H108" s="29"/>
      <c r="I108" s="172" t="s">
        <v>1533</v>
      </c>
      <c r="J108" s="172"/>
    </row>
    <row r="109" customHeight="1" spans="1:10">
      <c r="A109" s="24">
        <v>104</v>
      </c>
      <c r="B109" s="119" t="s">
        <v>1649</v>
      </c>
      <c r="C109" s="28" t="s">
        <v>265</v>
      </c>
      <c r="D109" s="119"/>
      <c r="E109" s="28">
        <v>3000</v>
      </c>
      <c r="F109" s="28"/>
      <c r="G109" s="29"/>
      <c r="H109" s="29"/>
      <c r="I109" s="172" t="s">
        <v>1529</v>
      </c>
      <c r="J109" s="172"/>
    </row>
    <row r="110" customHeight="1" spans="1:10">
      <c r="A110" s="24">
        <v>105</v>
      </c>
      <c r="B110" s="119" t="s">
        <v>1650</v>
      </c>
      <c r="C110" s="28" t="s">
        <v>265</v>
      </c>
      <c r="D110" s="119"/>
      <c r="E110" s="28">
        <v>3000</v>
      </c>
      <c r="F110" s="28"/>
      <c r="G110" s="29"/>
      <c r="H110" s="29"/>
      <c r="I110" s="172" t="s">
        <v>1525</v>
      </c>
      <c r="J110" s="172"/>
    </row>
    <row r="111" customHeight="1" spans="1:10">
      <c r="A111" s="24">
        <v>106</v>
      </c>
      <c r="B111" s="119" t="s">
        <v>1651</v>
      </c>
      <c r="C111" s="28" t="s">
        <v>265</v>
      </c>
      <c r="D111" s="119"/>
      <c r="E111" s="28">
        <v>2875.08</v>
      </c>
      <c r="F111" s="28"/>
      <c r="G111" s="29"/>
      <c r="H111" s="29"/>
      <c r="I111" s="172" t="s">
        <v>1522</v>
      </c>
      <c r="J111" s="172" t="s">
        <v>1652</v>
      </c>
    </row>
    <row r="112" customHeight="1" spans="1:10">
      <c r="A112" s="24">
        <v>107</v>
      </c>
      <c r="B112" s="119" t="s">
        <v>1653</v>
      </c>
      <c r="C112" s="28" t="s">
        <v>265</v>
      </c>
      <c r="D112" s="119"/>
      <c r="E112" s="28">
        <v>2800</v>
      </c>
      <c r="F112" s="28"/>
      <c r="G112" s="29"/>
      <c r="H112" s="29"/>
      <c r="I112" s="172" t="s">
        <v>1533</v>
      </c>
      <c r="J112" s="172" t="s">
        <v>1654</v>
      </c>
    </row>
    <row r="113" customHeight="1" spans="1:10">
      <c r="A113" s="24">
        <v>108</v>
      </c>
      <c r="B113" s="119" t="s">
        <v>1655</v>
      </c>
      <c r="C113" s="28" t="s">
        <v>265</v>
      </c>
      <c r="D113" s="119"/>
      <c r="E113" s="28">
        <v>2800</v>
      </c>
      <c r="F113" s="28"/>
      <c r="G113" s="29"/>
      <c r="H113" s="29"/>
      <c r="I113" s="172" t="s">
        <v>1525</v>
      </c>
      <c r="J113" s="172"/>
    </row>
    <row r="114" customHeight="1" spans="1:10">
      <c r="A114" s="24">
        <v>109</v>
      </c>
      <c r="B114" s="119" t="s">
        <v>1656</v>
      </c>
      <c r="C114" s="28" t="s">
        <v>265</v>
      </c>
      <c r="D114" s="119"/>
      <c r="E114" s="28">
        <v>2688.74</v>
      </c>
      <c r="F114" s="28"/>
      <c r="G114" s="29"/>
      <c r="H114" s="29"/>
      <c r="I114" s="172" t="s">
        <v>1529</v>
      </c>
      <c r="J114" s="172"/>
    </row>
    <row r="115" customHeight="1" spans="1:10">
      <c r="A115" s="24">
        <v>110</v>
      </c>
      <c r="B115" s="119" t="s">
        <v>1657</v>
      </c>
      <c r="C115" s="28" t="s">
        <v>265</v>
      </c>
      <c r="D115" s="119"/>
      <c r="E115" s="28">
        <v>2620.5</v>
      </c>
      <c r="F115" s="28"/>
      <c r="G115" s="29"/>
      <c r="H115" s="29"/>
      <c r="I115" s="172" t="s">
        <v>1533</v>
      </c>
      <c r="J115" s="172" t="s">
        <v>1658</v>
      </c>
    </row>
    <row r="116" customHeight="1" spans="1:10">
      <c r="A116" s="24">
        <v>111</v>
      </c>
      <c r="B116" s="119" t="s">
        <v>1659</v>
      </c>
      <c r="C116" s="28" t="s">
        <v>265</v>
      </c>
      <c r="D116" s="119"/>
      <c r="E116" s="28">
        <v>2533.3</v>
      </c>
      <c r="F116" s="28"/>
      <c r="G116" s="29"/>
      <c r="H116" s="29"/>
      <c r="I116" s="172" t="s">
        <v>1533</v>
      </c>
      <c r="J116" s="172"/>
    </row>
    <row r="117" customHeight="1" spans="1:10">
      <c r="A117" s="24">
        <v>112</v>
      </c>
      <c r="B117" s="119" t="s">
        <v>1660</v>
      </c>
      <c r="C117" s="28" t="s">
        <v>265</v>
      </c>
      <c r="D117" s="119"/>
      <c r="E117" s="28">
        <v>2500</v>
      </c>
      <c r="F117" s="28"/>
      <c r="G117" s="29"/>
      <c r="H117" s="29"/>
      <c r="I117" s="172" t="s">
        <v>1533</v>
      </c>
      <c r="J117" s="172"/>
    </row>
    <row r="118" customHeight="1" spans="1:10">
      <c r="A118" s="24">
        <v>113</v>
      </c>
      <c r="B118" s="119" t="s">
        <v>1661</v>
      </c>
      <c r="C118" s="28" t="s">
        <v>265</v>
      </c>
      <c r="D118" s="119"/>
      <c r="E118" s="28">
        <v>2500</v>
      </c>
      <c r="F118" s="28"/>
      <c r="G118" s="29"/>
      <c r="H118" s="29"/>
      <c r="I118" s="172" t="s">
        <v>1529</v>
      </c>
      <c r="J118" s="172"/>
    </row>
    <row r="119" customHeight="1" spans="1:10">
      <c r="A119" s="24">
        <v>114</v>
      </c>
      <c r="B119" s="119" t="s">
        <v>1662</v>
      </c>
      <c r="C119" s="28" t="s">
        <v>265</v>
      </c>
      <c r="D119" s="119"/>
      <c r="E119" s="28">
        <v>2466.1</v>
      </c>
      <c r="F119" s="28"/>
      <c r="G119" s="29"/>
      <c r="H119" s="29"/>
      <c r="I119" s="172" t="s">
        <v>1522</v>
      </c>
      <c r="J119" s="172"/>
    </row>
    <row r="120" customHeight="1" spans="1:10">
      <c r="A120" s="24">
        <v>115</v>
      </c>
      <c r="B120" s="119" t="s">
        <v>1663</v>
      </c>
      <c r="C120" s="28" t="s">
        <v>265</v>
      </c>
      <c r="D120" s="119"/>
      <c r="E120" s="28">
        <v>2400</v>
      </c>
      <c r="F120" s="28"/>
      <c r="G120" s="29"/>
      <c r="H120" s="29"/>
      <c r="I120" s="172" t="s">
        <v>1525</v>
      </c>
      <c r="J120" s="172"/>
    </row>
    <row r="121" customHeight="1" spans="1:10">
      <c r="A121" s="24">
        <v>116</v>
      </c>
      <c r="B121" s="119" t="s">
        <v>1664</v>
      </c>
      <c r="C121" s="28" t="s">
        <v>265</v>
      </c>
      <c r="D121" s="119"/>
      <c r="E121" s="28">
        <v>2398.57</v>
      </c>
      <c r="F121" s="28"/>
      <c r="G121" s="29"/>
      <c r="H121" s="29"/>
      <c r="I121" s="172" t="s">
        <v>1525</v>
      </c>
      <c r="J121" s="172"/>
    </row>
    <row r="122" customHeight="1" spans="1:10">
      <c r="A122" s="24">
        <v>117</v>
      </c>
      <c r="B122" s="119" t="s">
        <v>1665</v>
      </c>
      <c r="C122" s="28" t="s">
        <v>265</v>
      </c>
      <c r="D122" s="119"/>
      <c r="E122" s="28">
        <v>2338.33</v>
      </c>
      <c r="F122" s="28"/>
      <c r="G122" s="29"/>
      <c r="H122" s="29"/>
      <c r="I122" s="172" t="s">
        <v>1522</v>
      </c>
      <c r="J122" s="172"/>
    </row>
    <row r="123" customHeight="1" spans="1:10">
      <c r="A123" s="24">
        <v>118</v>
      </c>
      <c r="B123" s="119" t="s">
        <v>473</v>
      </c>
      <c r="C123" s="28" t="s">
        <v>265</v>
      </c>
      <c r="D123" s="119"/>
      <c r="E123" s="28">
        <v>2000</v>
      </c>
      <c r="F123" s="28"/>
      <c r="G123" s="29"/>
      <c r="H123" s="29"/>
      <c r="I123" s="172" t="s">
        <v>1525</v>
      </c>
      <c r="J123" s="172"/>
    </row>
    <row r="124" customHeight="1" spans="1:10">
      <c r="A124" s="24">
        <v>119</v>
      </c>
      <c r="B124" s="119" t="s">
        <v>1666</v>
      </c>
      <c r="C124" s="28" t="s">
        <v>265</v>
      </c>
      <c r="D124" s="119"/>
      <c r="E124" s="28">
        <v>1922.68</v>
      </c>
      <c r="F124" s="28"/>
      <c r="G124" s="29"/>
      <c r="H124" s="29"/>
      <c r="I124" s="172" t="s">
        <v>1525</v>
      </c>
      <c r="J124" s="172"/>
    </row>
    <row r="125" customHeight="1" spans="1:10">
      <c r="A125" s="24">
        <v>120</v>
      </c>
      <c r="B125" s="119" t="s">
        <v>1667</v>
      </c>
      <c r="C125" s="28" t="s">
        <v>265</v>
      </c>
      <c r="D125" s="119"/>
      <c r="E125" s="28">
        <v>1913.32</v>
      </c>
      <c r="F125" s="28"/>
      <c r="G125" s="29"/>
      <c r="H125" s="29"/>
      <c r="I125" s="172" t="s">
        <v>1533</v>
      </c>
      <c r="J125" s="172"/>
    </row>
    <row r="126" customHeight="1" spans="1:10">
      <c r="A126" s="24">
        <v>121</v>
      </c>
      <c r="B126" s="119" t="s">
        <v>1668</v>
      </c>
      <c r="C126" s="28" t="s">
        <v>265</v>
      </c>
      <c r="D126" s="119"/>
      <c r="E126" s="28">
        <v>1885</v>
      </c>
      <c r="F126" s="28"/>
      <c r="G126" s="29"/>
      <c r="H126" s="29"/>
      <c r="I126" s="172" t="s">
        <v>1533</v>
      </c>
      <c r="J126" s="172"/>
    </row>
    <row r="127" customHeight="1" spans="1:10">
      <c r="A127" s="24">
        <v>122</v>
      </c>
      <c r="B127" s="119" t="s">
        <v>1669</v>
      </c>
      <c r="C127" s="28" t="s">
        <v>265</v>
      </c>
      <c r="D127" s="119"/>
      <c r="E127" s="28">
        <v>1821.6</v>
      </c>
      <c r="F127" s="28"/>
      <c r="G127" s="29"/>
      <c r="H127" s="29"/>
      <c r="I127" s="172" t="s">
        <v>1525</v>
      </c>
      <c r="J127" s="172"/>
    </row>
    <row r="128" customHeight="1" spans="1:10">
      <c r="A128" s="24">
        <v>123</v>
      </c>
      <c r="B128" s="119" t="s">
        <v>1670</v>
      </c>
      <c r="C128" s="28" t="s">
        <v>265</v>
      </c>
      <c r="D128" s="119"/>
      <c r="E128" s="28">
        <v>1700</v>
      </c>
      <c r="F128" s="28"/>
      <c r="G128" s="29"/>
      <c r="H128" s="29"/>
      <c r="I128" s="172" t="s">
        <v>1529</v>
      </c>
      <c r="J128" s="172" t="s">
        <v>1671</v>
      </c>
    </row>
    <row r="129" customHeight="1" spans="1:10">
      <c r="A129" s="24">
        <v>124</v>
      </c>
      <c r="B129" s="119" t="s">
        <v>1672</v>
      </c>
      <c r="C129" s="28" t="s">
        <v>265</v>
      </c>
      <c r="D129" s="119"/>
      <c r="E129" s="28">
        <v>1677.68</v>
      </c>
      <c r="F129" s="28"/>
      <c r="G129" s="29"/>
      <c r="H129" s="29"/>
      <c r="I129" s="172" t="s">
        <v>1525</v>
      </c>
      <c r="J129" s="172"/>
    </row>
    <row r="130" customHeight="1" spans="1:10">
      <c r="A130" s="24">
        <v>125</v>
      </c>
      <c r="B130" s="119" t="s">
        <v>1673</v>
      </c>
      <c r="C130" s="28" t="s">
        <v>265</v>
      </c>
      <c r="D130" s="119"/>
      <c r="E130" s="28">
        <v>1651.85</v>
      </c>
      <c r="F130" s="28"/>
      <c r="G130" s="29"/>
      <c r="H130" s="29"/>
      <c r="I130" s="172" t="s">
        <v>1525</v>
      </c>
      <c r="J130" s="172"/>
    </row>
    <row r="131" customHeight="1" spans="1:10">
      <c r="A131" s="24">
        <v>126</v>
      </c>
      <c r="B131" s="119" t="s">
        <v>1674</v>
      </c>
      <c r="C131" s="28" t="s">
        <v>265</v>
      </c>
      <c r="D131" s="119"/>
      <c r="E131" s="28">
        <v>1593.01</v>
      </c>
      <c r="F131" s="28"/>
      <c r="G131" s="29"/>
      <c r="H131" s="29"/>
      <c r="I131" s="172" t="s">
        <v>1525</v>
      </c>
      <c r="J131" s="172"/>
    </row>
    <row r="132" customHeight="1" spans="1:10">
      <c r="A132" s="24">
        <v>127</v>
      </c>
      <c r="B132" s="119" t="s">
        <v>1675</v>
      </c>
      <c r="C132" s="28" t="s">
        <v>265</v>
      </c>
      <c r="D132" s="119"/>
      <c r="E132" s="28">
        <v>1487</v>
      </c>
      <c r="F132" s="28"/>
      <c r="G132" s="29"/>
      <c r="H132" s="29"/>
      <c r="I132" s="172" t="s">
        <v>1525</v>
      </c>
      <c r="J132" s="172"/>
    </row>
    <row r="133" customHeight="1" spans="1:10">
      <c r="A133" s="24">
        <v>128</v>
      </c>
      <c r="B133" s="119" t="s">
        <v>1676</v>
      </c>
      <c r="C133" s="28" t="s">
        <v>265</v>
      </c>
      <c r="D133" s="119"/>
      <c r="E133" s="28">
        <v>1460.42</v>
      </c>
      <c r="F133" s="28"/>
      <c r="G133" s="29"/>
      <c r="H133" s="29"/>
      <c r="I133" s="172" t="s">
        <v>1529</v>
      </c>
      <c r="J133" s="172"/>
    </row>
    <row r="134" customHeight="1" spans="1:10">
      <c r="A134" s="24">
        <v>129</v>
      </c>
      <c r="B134" s="119" t="s">
        <v>1677</v>
      </c>
      <c r="C134" s="28" t="s">
        <v>265</v>
      </c>
      <c r="D134" s="119"/>
      <c r="E134" s="28">
        <v>1431.24</v>
      </c>
      <c r="F134" s="28"/>
      <c r="G134" s="29"/>
      <c r="H134" s="29"/>
      <c r="I134" s="172" t="s">
        <v>1533</v>
      </c>
      <c r="J134" s="172"/>
    </row>
    <row r="135" customHeight="1" spans="1:10">
      <c r="A135" s="24">
        <v>130</v>
      </c>
      <c r="B135" s="119" t="s">
        <v>1678</v>
      </c>
      <c r="C135" s="28" t="s">
        <v>265</v>
      </c>
      <c r="D135" s="119"/>
      <c r="E135" s="28">
        <v>1413</v>
      </c>
      <c r="F135" s="28"/>
      <c r="G135" s="29"/>
      <c r="H135" s="29"/>
      <c r="I135" s="172" t="s">
        <v>1522</v>
      </c>
      <c r="J135" s="172"/>
    </row>
    <row r="136" customHeight="1" spans="1:10">
      <c r="A136" s="24">
        <v>131</v>
      </c>
      <c r="B136" s="119" t="s">
        <v>1679</v>
      </c>
      <c r="C136" s="28" t="s">
        <v>265</v>
      </c>
      <c r="D136" s="119"/>
      <c r="E136" s="28">
        <v>1386.27</v>
      </c>
      <c r="F136" s="28"/>
      <c r="G136" s="29"/>
      <c r="H136" s="29"/>
      <c r="I136" s="172" t="s">
        <v>1533</v>
      </c>
      <c r="J136" s="172"/>
    </row>
    <row r="137" customHeight="1" spans="1:10">
      <c r="A137" s="24">
        <v>132</v>
      </c>
      <c r="B137" s="119" t="s">
        <v>1680</v>
      </c>
      <c r="C137" s="28" t="s">
        <v>265</v>
      </c>
      <c r="D137" s="119"/>
      <c r="E137" s="28">
        <v>1384.32</v>
      </c>
      <c r="F137" s="28"/>
      <c r="G137" s="29"/>
      <c r="H137" s="29"/>
      <c r="I137" s="172" t="s">
        <v>1533</v>
      </c>
      <c r="J137" s="172"/>
    </row>
    <row r="138" customHeight="1" spans="1:10">
      <c r="A138" s="24">
        <v>133</v>
      </c>
      <c r="B138" s="119" t="s">
        <v>1681</v>
      </c>
      <c r="C138" s="28" t="s">
        <v>265</v>
      </c>
      <c r="D138" s="119"/>
      <c r="E138" s="28">
        <v>1379.9</v>
      </c>
      <c r="F138" s="28"/>
      <c r="G138" s="29"/>
      <c r="H138" s="29"/>
      <c r="I138" s="172" t="s">
        <v>1525</v>
      </c>
      <c r="J138" s="172"/>
    </row>
    <row r="139" customHeight="1" spans="1:10">
      <c r="A139" s="24">
        <v>134</v>
      </c>
      <c r="B139" s="119" t="s">
        <v>1682</v>
      </c>
      <c r="C139" s="28" t="s">
        <v>265</v>
      </c>
      <c r="D139" s="119"/>
      <c r="E139" s="28">
        <v>1358.4</v>
      </c>
      <c r="F139" s="28"/>
      <c r="G139" s="29"/>
      <c r="H139" s="29"/>
      <c r="I139" s="172" t="s">
        <v>1525</v>
      </c>
      <c r="J139" s="172"/>
    </row>
    <row r="140" customHeight="1" spans="1:10">
      <c r="A140" s="24">
        <v>135</v>
      </c>
      <c r="B140" s="119" t="s">
        <v>1683</v>
      </c>
      <c r="C140" s="28" t="s">
        <v>265</v>
      </c>
      <c r="D140" s="119"/>
      <c r="E140" s="28">
        <v>1210</v>
      </c>
      <c r="F140" s="28"/>
      <c r="G140" s="29"/>
      <c r="H140" s="29"/>
      <c r="I140" s="172" t="s">
        <v>1525</v>
      </c>
      <c r="J140" s="172"/>
    </row>
    <row r="141" customHeight="1" spans="1:10">
      <c r="A141" s="24">
        <v>136</v>
      </c>
      <c r="B141" s="119" t="s">
        <v>1684</v>
      </c>
      <c r="C141" s="28" t="s">
        <v>265</v>
      </c>
      <c r="D141" s="119"/>
      <c r="E141" s="28">
        <v>1115.31</v>
      </c>
      <c r="F141" s="28"/>
      <c r="G141" s="29"/>
      <c r="H141" s="29"/>
      <c r="I141" s="172" t="s">
        <v>1525</v>
      </c>
      <c r="J141" s="172"/>
    </row>
    <row r="142" customHeight="1" spans="1:10">
      <c r="A142" s="24">
        <v>137</v>
      </c>
      <c r="B142" s="119" t="s">
        <v>1685</v>
      </c>
      <c r="C142" s="28" t="s">
        <v>265</v>
      </c>
      <c r="D142" s="119"/>
      <c r="E142" s="28">
        <v>1092.96</v>
      </c>
      <c r="F142" s="28"/>
      <c r="G142" s="29"/>
      <c r="H142" s="29"/>
      <c r="I142" s="172" t="s">
        <v>1529</v>
      </c>
      <c r="J142" s="172"/>
    </row>
    <row r="143" customHeight="1" spans="1:10">
      <c r="A143" s="24">
        <v>138</v>
      </c>
      <c r="B143" s="119" t="s">
        <v>1686</v>
      </c>
      <c r="C143" s="28" t="s">
        <v>265</v>
      </c>
      <c r="D143" s="119"/>
      <c r="E143" s="28">
        <v>1072</v>
      </c>
      <c r="F143" s="28"/>
      <c r="G143" s="29"/>
      <c r="H143" s="29"/>
      <c r="I143" s="172" t="s">
        <v>1533</v>
      </c>
      <c r="J143" s="172"/>
    </row>
    <row r="144" customHeight="1" spans="1:10">
      <c r="A144" s="24">
        <v>139</v>
      </c>
      <c r="B144" s="119" t="s">
        <v>1687</v>
      </c>
      <c r="C144" s="28" t="s">
        <v>265</v>
      </c>
      <c r="D144" s="119"/>
      <c r="E144" s="28">
        <v>1044</v>
      </c>
      <c r="F144" s="28"/>
      <c r="G144" s="29"/>
      <c r="H144" s="29"/>
      <c r="I144" s="172" t="s">
        <v>1525</v>
      </c>
      <c r="J144" s="172"/>
    </row>
    <row r="145" customHeight="1" spans="1:10">
      <c r="A145" s="24">
        <v>140</v>
      </c>
      <c r="B145" s="119" t="s">
        <v>1688</v>
      </c>
      <c r="C145" s="28" t="s">
        <v>265</v>
      </c>
      <c r="D145" s="119"/>
      <c r="E145" s="28">
        <v>1000</v>
      </c>
      <c r="F145" s="28"/>
      <c r="G145" s="29"/>
      <c r="H145" s="29"/>
      <c r="I145" s="172" t="s">
        <v>1533</v>
      </c>
      <c r="J145" s="172"/>
    </row>
    <row r="146" customHeight="1" spans="1:10">
      <c r="A146" s="24">
        <v>141</v>
      </c>
      <c r="B146" s="119" t="s">
        <v>1689</v>
      </c>
      <c r="C146" s="28" t="s">
        <v>265</v>
      </c>
      <c r="D146" s="119"/>
      <c r="E146" s="28">
        <v>1000</v>
      </c>
      <c r="F146" s="28"/>
      <c r="G146" s="29"/>
      <c r="H146" s="29"/>
      <c r="I146" s="172" t="s">
        <v>1529</v>
      </c>
      <c r="J146" s="172"/>
    </row>
    <row r="147" customHeight="1" spans="1:10">
      <c r="A147" s="24">
        <v>142</v>
      </c>
      <c r="B147" s="119" t="s">
        <v>1690</v>
      </c>
      <c r="C147" s="28" t="s">
        <v>265</v>
      </c>
      <c r="D147" s="119"/>
      <c r="E147" s="28">
        <v>1000</v>
      </c>
      <c r="F147" s="28"/>
      <c r="G147" s="29"/>
      <c r="H147" s="29"/>
      <c r="I147" s="172" t="s">
        <v>1529</v>
      </c>
      <c r="J147" s="172"/>
    </row>
    <row r="148" customHeight="1" spans="1:10">
      <c r="A148" s="24">
        <v>143</v>
      </c>
      <c r="B148" s="119" t="s">
        <v>1691</v>
      </c>
      <c r="C148" s="28" t="s">
        <v>265</v>
      </c>
      <c r="D148" s="119"/>
      <c r="E148" s="28">
        <v>1000</v>
      </c>
      <c r="F148" s="28"/>
      <c r="G148" s="29"/>
      <c r="H148" s="29"/>
      <c r="I148" s="172" t="s">
        <v>1529</v>
      </c>
      <c r="J148" s="172"/>
    </row>
    <row r="149" customHeight="1" spans="1:10">
      <c r="A149" s="24">
        <v>144</v>
      </c>
      <c r="B149" s="119" t="s">
        <v>1692</v>
      </c>
      <c r="C149" s="28" t="s">
        <v>265</v>
      </c>
      <c r="D149" s="119"/>
      <c r="E149" s="28">
        <v>917.35</v>
      </c>
      <c r="F149" s="28"/>
      <c r="G149" s="29"/>
      <c r="H149" s="29"/>
      <c r="I149" s="172" t="s">
        <v>1525</v>
      </c>
      <c r="J149" s="172"/>
    </row>
    <row r="150" customHeight="1" spans="1:10">
      <c r="A150" s="24">
        <v>145</v>
      </c>
      <c r="B150" s="119" t="s">
        <v>1693</v>
      </c>
      <c r="C150" s="28" t="s">
        <v>265</v>
      </c>
      <c r="D150" s="119"/>
      <c r="E150" s="28">
        <v>864</v>
      </c>
      <c r="F150" s="28"/>
      <c r="G150" s="29"/>
      <c r="H150" s="29"/>
      <c r="I150" s="172" t="s">
        <v>1529</v>
      </c>
      <c r="J150" s="172"/>
    </row>
    <row r="151" customHeight="1" spans="1:10">
      <c r="A151" s="24">
        <v>146</v>
      </c>
      <c r="B151" s="119" t="s">
        <v>1694</v>
      </c>
      <c r="C151" s="28" t="s">
        <v>265</v>
      </c>
      <c r="D151" s="119"/>
      <c r="E151" s="28">
        <v>700</v>
      </c>
      <c r="F151" s="28"/>
      <c r="G151" s="29"/>
      <c r="H151" s="29"/>
      <c r="I151" s="172" t="s">
        <v>1533</v>
      </c>
      <c r="J151" s="172"/>
    </row>
    <row r="152" customHeight="1" spans="1:10">
      <c r="A152" s="24">
        <v>147</v>
      </c>
      <c r="B152" s="119" t="s">
        <v>1695</v>
      </c>
      <c r="C152" s="28" t="s">
        <v>265</v>
      </c>
      <c r="D152" s="119"/>
      <c r="E152" s="28">
        <v>619.89</v>
      </c>
      <c r="F152" s="28"/>
      <c r="G152" s="29"/>
      <c r="H152" s="29"/>
      <c r="I152" s="172" t="s">
        <v>1529</v>
      </c>
      <c r="J152" s="172"/>
    </row>
    <row r="153" customHeight="1" spans="1:10">
      <c r="A153" s="24">
        <v>148</v>
      </c>
      <c r="B153" s="119" t="s">
        <v>1696</v>
      </c>
      <c r="C153" s="28" t="s">
        <v>265</v>
      </c>
      <c r="D153" s="119"/>
      <c r="E153" s="28">
        <v>600</v>
      </c>
      <c r="F153" s="28"/>
      <c r="G153" s="29"/>
      <c r="H153" s="29"/>
      <c r="I153" s="172" t="s">
        <v>1525</v>
      </c>
      <c r="J153" s="172"/>
    </row>
    <row r="154" customHeight="1" spans="1:10">
      <c r="A154" s="24">
        <v>149</v>
      </c>
      <c r="B154" s="119" t="s">
        <v>1697</v>
      </c>
      <c r="C154" s="28" t="s">
        <v>265</v>
      </c>
      <c r="D154" s="119"/>
      <c r="E154" s="28">
        <v>600</v>
      </c>
      <c r="F154" s="28"/>
      <c r="G154" s="29"/>
      <c r="H154" s="29"/>
      <c r="I154" s="172" t="s">
        <v>1525</v>
      </c>
      <c r="J154" s="172"/>
    </row>
    <row r="155" customHeight="1" spans="1:10">
      <c r="A155" s="24">
        <v>150</v>
      </c>
      <c r="B155" s="119" t="s">
        <v>1698</v>
      </c>
      <c r="C155" s="28" t="s">
        <v>265</v>
      </c>
      <c r="D155" s="119"/>
      <c r="E155" s="28">
        <v>600</v>
      </c>
      <c r="F155" s="28"/>
      <c r="G155" s="29"/>
      <c r="H155" s="29"/>
      <c r="I155" s="172" t="s">
        <v>1533</v>
      </c>
      <c r="J155" s="172"/>
    </row>
    <row r="156" customHeight="1" spans="1:10">
      <c r="A156" s="24">
        <v>151</v>
      </c>
      <c r="B156" s="119" t="s">
        <v>1699</v>
      </c>
      <c r="C156" s="28" t="s">
        <v>265</v>
      </c>
      <c r="D156" s="119"/>
      <c r="E156" s="28">
        <v>599.46</v>
      </c>
      <c r="F156" s="28"/>
      <c r="G156" s="29"/>
      <c r="H156" s="29"/>
      <c r="I156" s="172" t="s">
        <v>1525</v>
      </c>
      <c r="J156" s="172"/>
    </row>
    <row r="157" customHeight="1" spans="1:10">
      <c r="A157" s="24">
        <v>152</v>
      </c>
      <c r="B157" s="119" t="s">
        <v>1700</v>
      </c>
      <c r="C157" s="28" t="s">
        <v>265</v>
      </c>
      <c r="D157" s="119"/>
      <c r="E157" s="28">
        <v>530.99</v>
      </c>
      <c r="F157" s="28"/>
      <c r="G157" s="29"/>
      <c r="H157" s="29"/>
      <c r="I157" s="172" t="s">
        <v>1533</v>
      </c>
      <c r="J157" s="172"/>
    </row>
    <row r="158" customHeight="1" spans="1:10">
      <c r="A158" s="24">
        <v>153</v>
      </c>
      <c r="B158" s="119" t="s">
        <v>1701</v>
      </c>
      <c r="C158" s="28" t="s">
        <v>265</v>
      </c>
      <c r="D158" s="119"/>
      <c r="E158" s="28">
        <v>515</v>
      </c>
      <c r="F158" s="28"/>
      <c r="G158" s="29"/>
      <c r="H158" s="29"/>
      <c r="I158" s="172" t="s">
        <v>1525</v>
      </c>
      <c r="J158" s="172"/>
    </row>
    <row r="159" customHeight="1" spans="1:10">
      <c r="A159" s="24">
        <v>154</v>
      </c>
      <c r="B159" s="119" t="s">
        <v>1702</v>
      </c>
      <c r="C159" s="28" t="s">
        <v>265</v>
      </c>
      <c r="D159" s="119"/>
      <c r="E159" s="28">
        <v>513</v>
      </c>
      <c r="F159" s="28"/>
      <c r="G159" s="29"/>
      <c r="H159" s="29"/>
      <c r="I159" s="172" t="s">
        <v>1522</v>
      </c>
      <c r="J159" s="172"/>
    </row>
    <row r="160" customHeight="1" spans="1:10">
      <c r="A160" s="24">
        <v>155</v>
      </c>
      <c r="B160" s="119" t="s">
        <v>1703</v>
      </c>
      <c r="C160" s="28" t="s">
        <v>265</v>
      </c>
      <c r="D160" s="119"/>
      <c r="E160" s="28">
        <v>500.43</v>
      </c>
      <c r="F160" s="28"/>
      <c r="G160" s="29"/>
      <c r="H160" s="29"/>
      <c r="I160" s="172" t="s">
        <v>1525</v>
      </c>
      <c r="J160" s="172"/>
    </row>
    <row r="161" customHeight="1" spans="1:10">
      <c r="A161" s="24">
        <v>156</v>
      </c>
      <c r="B161" s="119" t="s">
        <v>1704</v>
      </c>
      <c r="C161" s="28" t="s">
        <v>265</v>
      </c>
      <c r="D161" s="119"/>
      <c r="E161" s="28">
        <v>500</v>
      </c>
      <c r="F161" s="28"/>
      <c r="G161" s="29"/>
      <c r="H161" s="29"/>
      <c r="I161" s="172" t="s">
        <v>1525</v>
      </c>
      <c r="J161" s="172"/>
    </row>
    <row r="162" customHeight="1" spans="1:10">
      <c r="A162" s="24">
        <v>157</v>
      </c>
      <c r="B162" s="119" t="s">
        <v>1705</v>
      </c>
      <c r="C162" s="28" t="s">
        <v>265</v>
      </c>
      <c r="D162" s="119"/>
      <c r="E162" s="28">
        <v>500</v>
      </c>
      <c r="F162" s="28"/>
      <c r="G162" s="29"/>
      <c r="H162" s="29"/>
      <c r="I162" s="172" t="s">
        <v>1529</v>
      </c>
      <c r="J162" s="172"/>
    </row>
    <row r="163" customHeight="1" spans="1:10">
      <c r="A163" s="24">
        <v>158</v>
      </c>
      <c r="B163" s="119" t="s">
        <v>1706</v>
      </c>
      <c r="C163" s="28" t="s">
        <v>265</v>
      </c>
      <c r="D163" s="119"/>
      <c r="E163" s="28">
        <v>500</v>
      </c>
      <c r="F163" s="28"/>
      <c r="G163" s="29"/>
      <c r="H163" s="29"/>
      <c r="I163" s="172" t="s">
        <v>1525</v>
      </c>
      <c r="J163" s="172"/>
    </row>
    <row r="164" customHeight="1" spans="1:10">
      <c r="A164" s="24">
        <v>159</v>
      </c>
      <c r="B164" s="119" t="s">
        <v>1707</v>
      </c>
      <c r="C164" s="28" t="s">
        <v>265</v>
      </c>
      <c r="D164" s="119"/>
      <c r="E164" s="28">
        <v>476</v>
      </c>
      <c r="F164" s="28"/>
      <c r="G164" s="29"/>
      <c r="H164" s="29"/>
      <c r="I164" s="172" t="s">
        <v>1525</v>
      </c>
      <c r="J164" s="172"/>
    </row>
    <row r="165" customHeight="1" spans="1:10">
      <c r="A165" s="24">
        <v>160</v>
      </c>
      <c r="B165" s="119" t="s">
        <v>1708</v>
      </c>
      <c r="C165" s="28" t="s">
        <v>265</v>
      </c>
      <c r="D165" s="119"/>
      <c r="E165" s="28">
        <v>474.2</v>
      </c>
      <c r="F165" s="28"/>
      <c r="G165" s="29"/>
      <c r="H165" s="29"/>
      <c r="I165" s="172" t="s">
        <v>1529</v>
      </c>
      <c r="J165" s="172"/>
    </row>
    <row r="166" customHeight="1" spans="1:10">
      <c r="A166" s="24">
        <v>161</v>
      </c>
      <c r="B166" s="119" t="s">
        <v>1709</v>
      </c>
      <c r="C166" s="28" t="s">
        <v>265</v>
      </c>
      <c r="D166" s="119"/>
      <c r="E166" s="28">
        <v>403.2</v>
      </c>
      <c r="F166" s="28"/>
      <c r="G166" s="29"/>
      <c r="H166" s="29"/>
      <c r="I166" s="172" t="s">
        <v>1525</v>
      </c>
      <c r="J166" s="172"/>
    </row>
    <row r="167" customHeight="1" spans="1:10">
      <c r="A167" s="24">
        <v>162</v>
      </c>
      <c r="B167" s="119" t="s">
        <v>1710</v>
      </c>
      <c r="C167" s="28" t="s">
        <v>265</v>
      </c>
      <c r="D167" s="119"/>
      <c r="E167" s="28">
        <v>363.74</v>
      </c>
      <c r="F167" s="28"/>
      <c r="G167" s="29"/>
      <c r="H167" s="29"/>
      <c r="I167" s="172" t="s">
        <v>1522</v>
      </c>
      <c r="J167" s="172"/>
    </row>
    <row r="168" customHeight="1" spans="1:10">
      <c r="A168" s="24">
        <v>163</v>
      </c>
      <c r="B168" s="119" t="s">
        <v>1711</v>
      </c>
      <c r="C168" s="28" t="s">
        <v>265</v>
      </c>
      <c r="D168" s="119"/>
      <c r="E168" s="28">
        <v>357</v>
      </c>
      <c r="F168" s="28"/>
      <c r="G168" s="29"/>
      <c r="H168" s="29"/>
      <c r="I168" s="172" t="s">
        <v>1525</v>
      </c>
      <c r="J168" s="172"/>
    </row>
    <row r="169" customHeight="1" spans="1:10">
      <c r="A169" s="24">
        <v>164</v>
      </c>
      <c r="B169" s="119" t="s">
        <v>1712</v>
      </c>
      <c r="C169" s="28" t="s">
        <v>265</v>
      </c>
      <c r="D169" s="119"/>
      <c r="E169" s="28">
        <v>255</v>
      </c>
      <c r="F169" s="28"/>
      <c r="G169" s="29"/>
      <c r="H169" s="29"/>
      <c r="I169" s="172" t="s">
        <v>1533</v>
      </c>
      <c r="J169" s="172"/>
    </row>
    <row r="170" customHeight="1" spans="1:10">
      <c r="A170" s="24">
        <v>165</v>
      </c>
      <c r="B170" s="119" t="s">
        <v>1713</v>
      </c>
      <c r="C170" s="28" t="s">
        <v>265</v>
      </c>
      <c r="D170" s="119"/>
      <c r="E170" s="28">
        <v>212.58</v>
      </c>
      <c r="F170" s="28"/>
      <c r="G170" s="29"/>
      <c r="H170" s="29"/>
      <c r="I170" s="172" t="s">
        <v>1529</v>
      </c>
      <c r="J170" s="172"/>
    </row>
    <row r="171" customHeight="1" spans="1:10">
      <c r="A171" s="24">
        <v>166</v>
      </c>
      <c r="B171" s="119" t="s">
        <v>1714</v>
      </c>
      <c r="C171" s="28" t="s">
        <v>265</v>
      </c>
      <c r="D171" s="119"/>
      <c r="E171" s="28">
        <v>163.2</v>
      </c>
      <c r="F171" s="28"/>
      <c r="G171" s="29"/>
      <c r="H171" s="29"/>
      <c r="I171" s="172" t="s">
        <v>1522</v>
      </c>
      <c r="J171" s="172"/>
    </row>
    <row r="172" customHeight="1" spans="1:10">
      <c r="A172" s="24">
        <v>167</v>
      </c>
      <c r="B172" s="119" t="s">
        <v>1715</v>
      </c>
      <c r="C172" s="28" t="s">
        <v>265</v>
      </c>
      <c r="D172" s="119"/>
      <c r="E172" s="28">
        <v>144</v>
      </c>
      <c r="F172" s="28"/>
      <c r="G172" s="29"/>
      <c r="H172" s="29"/>
      <c r="I172" s="172" t="s">
        <v>1529</v>
      </c>
      <c r="J172" s="172"/>
    </row>
    <row r="173" customHeight="1" spans="1:10">
      <c r="A173" s="24">
        <v>168</v>
      </c>
      <c r="B173" s="119" t="s">
        <v>1716</v>
      </c>
      <c r="C173" s="28" t="s">
        <v>265</v>
      </c>
      <c r="D173" s="119"/>
      <c r="E173" s="28">
        <v>140.39</v>
      </c>
      <c r="F173" s="28"/>
      <c r="G173" s="29"/>
      <c r="H173" s="29"/>
      <c r="I173" s="172" t="s">
        <v>1529</v>
      </c>
      <c r="J173" s="172"/>
    </row>
    <row r="174" customHeight="1" spans="1:10">
      <c r="A174" s="24">
        <v>169</v>
      </c>
      <c r="B174" s="119" t="s">
        <v>840</v>
      </c>
      <c r="C174" s="28" t="s">
        <v>265</v>
      </c>
      <c r="D174" s="119"/>
      <c r="E174" s="28">
        <v>124</v>
      </c>
      <c r="F174" s="28"/>
      <c r="G174" s="29"/>
      <c r="H174" s="29"/>
      <c r="I174" s="172" t="s">
        <v>1525</v>
      </c>
      <c r="J174" s="172"/>
    </row>
    <row r="175" customHeight="1" spans="1:10">
      <c r="A175" s="24">
        <v>170</v>
      </c>
      <c r="B175" s="119" t="s">
        <v>1717</v>
      </c>
      <c r="C175" s="28" t="s">
        <v>265</v>
      </c>
      <c r="D175" s="119"/>
      <c r="E175" s="28">
        <v>72.98</v>
      </c>
      <c r="F175" s="28"/>
      <c r="G175" s="29"/>
      <c r="H175" s="29"/>
      <c r="I175" s="172" t="s">
        <v>1529</v>
      </c>
      <c r="J175" s="172"/>
    </row>
    <row r="176" customHeight="1" spans="1:10">
      <c r="A176" s="24">
        <v>171</v>
      </c>
      <c r="B176" s="119" t="s">
        <v>1718</v>
      </c>
      <c r="C176" s="28" t="s">
        <v>265</v>
      </c>
      <c r="D176" s="119"/>
      <c r="E176" s="28">
        <v>52.3</v>
      </c>
      <c r="F176" s="28"/>
      <c r="G176" s="29"/>
      <c r="H176" s="29"/>
      <c r="I176" s="172" t="s">
        <v>1529</v>
      </c>
      <c r="J176" s="172" t="s">
        <v>1719</v>
      </c>
    </row>
    <row r="177" customHeight="1" spans="1:10">
      <c r="A177" s="24">
        <v>172</v>
      </c>
      <c r="B177" s="119" t="s">
        <v>1720</v>
      </c>
      <c r="C177" s="28" t="s">
        <v>265</v>
      </c>
      <c r="D177" s="119"/>
      <c r="E177" s="28">
        <v>42.8</v>
      </c>
      <c r="F177" s="28"/>
      <c r="G177" s="29"/>
      <c r="H177" s="29"/>
      <c r="I177" s="172" t="s">
        <v>1525</v>
      </c>
      <c r="J177" s="172"/>
    </row>
    <row r="178" customHeight="1" spans="1:10">
      <c r="A178" s="24">
        <v>173</v>
      </c>
      <c r="B178" s="119" t="s">
        <v>1721</v>
      </c>
      <c r="C178" s="28" t="s">
        <v>265</v>
      </c>
      <c r="D178" s="119"/>
      <c r="E178" s="28">
        <v>39.13</v>
      </c>
      <c r="F178" s="28"/>
      <c r="G178" s="29"/>
      <c r="H178" s="29"/>
      <c r="I178" s="172" t="s">
        <v>1529</v>
      </c>
      <c r="J178" s="172" t="s">
        <v>1722</v>
      </c>
    </row>
    <row r="179" customHeight="1" spans="1:10">
      <c r="A179" s="24">
        <v>174</v>
      </c>
      <c r="B179" s="119" t="s">
        <v>1723</v>
      </c>
      <c r="C179" s="28" t="s">
        <v>265</v>
      </c>
      <c r="D179" s="119"/>
      <c r="E179" s="28">
        <v>32</v>
      </c>
      <c r="F179" s="28"/>
      <c r="G179" s="29"/>
      <c r="H179" s="29"/>
      <c r="I179" s="172" t="s">
        <v>1533</v>
      </c>
      <c r="J179" s="172"/>
    </row>
    <row r="180" customHeight="1" spans="1:10">
      <c r="A180" s="24">
        <v>175</v>
      </c>
      <c r="B180" s="119" t="s">
        <v>1724</v>
      </c>
      <c r="C180" s="28" t="s">
        <v>265</v>
      </c>
      <c r="D180" s="119"/>
      <c r="E180" s="28">
        <v>24.28</v>
      </c>
      <c r="F180" s="28"/>
      <c r="G180" s="29"/>
      <c r="H180" s="29"/>
      <c r="I180" s="172" t="s">
        <v>1533</v>
      </c>
      <c r="J180" s="172"/>
    </row>
    <row r="181" customHeight="1" spans="1:10">
      <c r="A181" s="24">
        <v>176</v>
      </c>
      <c r="B181" s="119" t="s">
        <v>1725</v>
      </c>
      <c r="C181" s="28" t="s">
        <v>265</v>
      </c>
      <c r="D181" s="119"/>
      <c r="E181" s="28">
        <v>22.41</v>
      </c>
      <c r="F181" s="28"/>
      <c r="G181" s="29"/>
      <c r="H181" s="29"/>
      <c r="I181" s="172" t="s">
        <v>1529</v>
      </c>
      <c r="J181" s="172"/>
    </row>
    <row r="182" customHeight="1" spans="1:10">
      <c r="A182" s="24">
        <v>177</v>
      </c>
      <c r="B182" s="119" t="s">
        <v>1726</v>
      </c>
      <c r="C182" s="28" t="s">
        <v>265</v>
      </c>
      <c r="D182" s="119"/>
      <c r="E182" s="28">
        <v>4</v>
      </c>
      <c r="F182" s="28"/>
      <c r="G182" s="29"/>
      <c r="H182" s="29"/>
      <c r="I182" s="172" t="s">
        <v>1522</v>
      </c>
      <c r="J182" s="172"/>
    </row>
    <row r="183" customHeight="1" spans="1:10">
      <c r="A183" s="24">
        <v>178</v>
      </c>
      <c r="B183" s="119" t="s">
        <v>1727</v>
      </c>
      <c r="C183" s="28" t="s">
        <v>265</v>
      </c>
      <c r="D183" s="119"/>
      <c r="E183" s="28">
        <v>3</v>
      </c>
      <c r="F183" s="28"/>
      <c r="G183" s="29"/>
      <c r="H183" s="29"/>
      <c r="I183" s="172" t="s">
        <v>1529</v>
      </c>
      <c r="J183" s="172"/>
    </row>
    <row r="184" customHeight="1" spans="1:10">
      <c r="A184" s="24">
        <v>179</v>
      </c>
      <c r="B184" s="119" t="s">
        <v>1728</v>
      </c>
      <c r="C184" s="28" t="s">
        <v>265</v>
      </c>
      <c r="D184" s="119"/>
      <c r="E184" s="28">
        <v>0.1</v>
      </c>
      <c r="F184" s="28"/>
      <c r="G184" s="29"/>
      <c r="H184" s="29"/>
      <c r="I184" s="172" t="s">
        <v>1525</v>
      </c>
      <c r="J184" s="172"/>
    </row>
    <row r="185" customHeight="1" spans="1:10">
      <c r="A185" s="24">
        <v>180</v>
      </c>
      <c r="B185" s="119" t="s">
        <v>1729</v>
      </c>
      <c r="C185" s="28" t="s">
        <v>265</v>
      </c>
      <c r="D185" s="119"/>
      <c r="E185" s="28">
        <v>7.34</v>
      </c>
      <c r="F185" s="28"/>
      <c r="G185" s="29"/>
      <c r="H185" s="29"/>
      <c r="I185" s="172" t="s">
        <v>1529</v>
      </c>
      <c r="J185" s="172" t="s">
        <v>1730</v>
      </c>
    </row>
    <row r="186" customHeight="1" spans="1:10">
      <c r="A186" s="24">
        <v>181</v>
      </c>
      <c r="B186" s="119" t="s">
        <v>1731</v>
      </c>
      <c r="C186" s="28" t="s">
        <v>265</v>
      </c>
      <c r="D186" s="119"/>
      <c r="E186" s="28">
        <v>160.3</v>
      </c>
      <c r="F186" s="28"/>
      <c r="G186" s="29"/>
      <c r="H186" s="29"/>
      <c r="I186" s="172" t="s">
        <v>1525</v>
      </c>
      <c r="J186" s="172"/>
    </row>
    <row r="187" customHeight="1" spans="1:10">
      <c r="A187" s="24">
        <v>182</v>
      </c>
      <c r="B187" s="119" t="s">
        <v>1732</v>
      </c>
      <c r="C187" s="28" t="s">
        <v>265</v>
      </c>
      <c r="D187" s="119"/>
      <c r="E187" s="28">
        <v>661.29</v>
      </c>
      <c r="F187" s="28"/>
      <c r="G187" s="29"/>
      <c r="H187" s="29"/>
      <c r="I187" s="172" t="s">
        <v>1522</v>
      </c>
      <c r="J187" s="172" t="s">
        <v>1733</v>
      </c>
    </row>
    <row r="188" customHeight="1" spans="1:10">
      <c r="A188" s="24">
        <v>183</v>
      </c>
      <c r="B188" s="119" t="s">
        <v>1734</v>
      </c>
      <c r="C188" s="28" t="s">
        <v>265</v>
      </c>
      <c r="D188" s="119"/>
      <c r="E188" s="28">
        <v>960</v>
      </c>
      <c r="F188" s="28"/>
      <c r="G188" s="29"/>
      <c r="H188" s="29"/>
      <c r="I188" s="172" t="s">
        <v>1533</v>
      </c>
      <c r="J188" s="172" t="s">
        <v>1735</v>
      </c>
    </row>
    <row r="189" customHeight="1" spans="1:10">
      <c r="A189" s="24">
        <v>184</v>
      </c>
      <c r="B189" s="119" t="s">
        <v>1736</v>
      </c>
      <c r="C189" s="28" t="s">
        <v>265</v>
      </c>
      <c r="D189" s="119"/>
      <c r="E189" s="28">
        <v>1008</v>
      </c>
      <c r="F189" s="28"/>
      <c r="G189" s="29"/>
      <c r="H189" s="29"/>
      <c r="I189" s="172" t="s">
        <v>1533</v>
      </c>
      <c r="J189" s="172" t="s">
        <v>1737</v>
      </c>
    </row>
    <row r="190" customHeight="1" spans="1:10">
      <c r="A190" s="24">
        <v>185</v>
      </c>
      <c r="B190" s="119" t="s">
        <v>1738</v>
      </c>
      <c r="C190" s="28" t="s">
        <v>265</v>
      </c>
      <c r="D190" s="119"/>
      <c r="E190" s="28">
        <v>1160</v>
      </c>
      <c r="F190" s="28"/>
      <c r="G190" s="29"/>
      <c r="H190" s="29"/>
      <c r="I190" s="172" t="s">
        <v>1533</v>
      </c>
      <c r="J190" s="172" t="s">
        <v>1739</v>
      </c>
    </row>
    <row r="191" customHeight="1" spans="1:10">
      <c r="A191" s="24">
        <v>186</v>
      </c>
      <c r="B191" s="119" t="s">
        <v>1740</v>
      </c>
      <c r="C191" s="28" t="s">
        <v>265</v>
      </c>
      <c r="D191" s="119"/>
      <c r="E191" s="28">
        <v>2400</v>
      </c>
      <c r="F191" s="28"/>
      <c r="G191" s="29"/>
      <c r="H191" s="29"/>
      <c r="I191" s="172" t="s">
        <v>1522</v>
      </c>
      <c r="J191" s="172" t="s">
        <v>1741</v>
      </c>
    </row>
    <row r="192" customHeight="1" spans="1:10">
      <c r="A192" s="24">
        <v>187</v>
      </c>
      <c r="B192" s="119" t="s">
        <v>1537</v>
      </c>
      <c r="C192" s="28" t="s">
        <v>265</v>
      </c>
      <c r="D192" s="119"/>
      <c r="E192" s="28">
        <v>2564.23</v>
      </c>
      <c r="F192" s="28"/>
      <c r="G192" s="29"/>
      <c r="H192" s="29"/>
      <c r="I192" s="172" t="s">
        <v>1522</v>
      </c>
      <c r="J192" s="172" t="s">
        <v>1742</v>
      </c>
    </row>
    <row r="193" customHeight="1" spans="1:10">
      <c r="A193" s="24">
        <v>188</v>
      </c>
      <c r="B193" s="119" t="s">
        <v>1743</v>
      </c>
      <c r="C193" s="28" t="s">
        <v>265</v>
      </c>
      <c r="D193" s="119"/>
      <c r="E193" s="28">
        <v>3200</v>
      </c>
      <c r="F193" s="28"/>
      <c r="G193" s="29"/>
      <c r="H193" s="29"/>
      <c r="I193" s="172" t="s">
        <v>1529</v>
      </c>
      <c r="J193" s="172" t="s">
        <v>1744</v>
      </c>
    </row>
    <row r="194" customHeight="1" spans="1:10">
      <c r="A194" s="24">
        <v>189</v>
      </c>
      <c r="B194" s="119" t="s">
        <v>1606</v>
      </c>
      <c r="C194" s="28" t="s">
        <v>265</v>
      </c>
      <c r="D194" s="119"/>
      <c r="E194" s="28">
        <v>11580.93</v>
      </c>
      <c r="F194" s="28"/>
      <c r="G194" s="29"/>
      <c r="H194" s="29"/>
      <c r="I194" s="172" t="s">
        <v>1525</v>
      </c>
      <c r="J194" s="172"/>
    </row>
    <row r="195" customHeight="1" spans="1:10">
      <c r="A195" s="24">
        <v>190</v>
      </c>
      <c r="B195" s="119" t="s">
        <v>1745</v>
      </c>
      <c r="C195" s="28" t="s">
        <v>265</v>
      </c>
      <c r="D195" s="119"/>
      <c r="E195" s="28">
        <v>36441.85</v>
      </c>
      <c r="F195" s="28"/>
      <c r="G195" s="29"/>
      <c r="H195" s="29"/>
      <c r="I195" s="172" t="s">
        <v>1525</v>
      </c>
      <c r="J195" s="172"/>
    </row>
    <row r="196" customHeight="1" spans="1:10">
      <c r="A196" s="24">
        <v>191</v>
      </c>
      <c r="B196" s="119" t="s">
        <v>1746</v>
      </c>
      <c r="C196" s="28" t="s">
        <v>265</v>
      </c>
      <c r="D196" s="119"/>
      <c r="E196" s="28">
        <v>45271.76</v>
      </c>
      <c r="F196" s="28"/>
      <c r="G196" s="29"/>
      <c r="H196" s="29"/>
      <c r="I196" s="172" t="s">
        <v>1522</v>
      </c>
      <c r="J196" s="172" t="s">
        <v>1746</v>
      </c>
    </row>
    <row r="197" customHeight="1" spans="1:10">
      <c r="A197" s="24">
        <v>192</v>
      </c>
      <c r="B197" s="119" t="s">
        <v>1747</v>
      </c>
      <c r="C197" s="28" t="s">
        <v>265</v>
      </c>
      <c r="D197" s="119"/>
      <c r="E197" s="28">
        <v>75720.65</v>
      </c>
      <c r="F197" s="28"/>
      <c r="G197" s="29"/>
      <c r="H197" s="29"/>
      <c r="I197" s="172" t="s">
        <v>1529</v>
      </c>
      <c r="J197" s="172" t="s">
        <v>1748</v>
      </c>
    </row>
    <row r="198" customHeight="1" spans="1:10">
      <c r="A198" s="24">
        <v>193</v>
      </c>
      <c r="B198" s="119" t="s">
        <v>1644</v>
      </c>
      <c r="C198" s="28" t="s">
        <v>265</v>
      </c>
      <c r="D198" s="119"/>
      <c r="E198" s="28">
        <v>97409.4</v>
      </c>
      <c r="F198" s="28"/>
      <c r="G198" s="29"/>
      <c r="H198" s="29"/>
      <c r="I198" s="172" t="s">
        <v>1522</v>
      </c>
      <c r="J198" s="172" t="s">
        <v>1644</v>
      </c>
    </row>
    <row r="199" customHeight="1" spans="1:10">
      <c r="A199" s="24">
        <v>194</v>
      </c>
      <c r="B199" s="119" t="s">
        <v>1749</v>
      </c>
      <c r="C199" s="28" t="s">
        <v>265</v>
      </c>
      <c r="D199" s="119"/>
      <c r="E199" s="28">
        <v>204000</v>
      </c>
      <c r="F199" s="28"/>
      <c r="G199" s="29"/>
      <c r="H199" s="29"/>
      <c r="I199" s="172" t="s">
        <v>1529</v>
      </c>
      <c r="J199" s="172" t="s">
        <v>1750</v>
      </c>
    </row>
    <row r="200" customHeight="1" spans="1:10">
      <c r="A200" s="24">
        <v>195</v>
      </c>
      <c r="B200" s="119" t="s">
        <v>1751</v>
      </c>
      <c r="C200" s="28" t="s">
        <v>265</v>
      </c>
      <c r="D200" s="119"/>
      <c r="E200" s="28">
        <v>213445.12</v>
      </c>
      <c r="F200" s="28"/>
      <c r="G200" s="29"/>
      <c r="H200" s="29"/>
      <c r="I200" s="172" t="s">
        <v>1522</v>
      </c>
      <c r="J200" s="172" t="s">
        <v>1751</v>
      </c>
    </row>
    <row r="201" customHeight="1" spans="1:10">
      <c r="A201" s="24">
        <v>196</v>
      </c>
      <c r="B201" s="119" t="s">
        <v>1752</v>
      </c>
      <c r="C201" s="28" t="s">
        <v>265</v>
      </c>
      <c r="D201" s="119"/>
      <c r="E201" s="28">
        <v>316524.32</v>
      </c>
      <c r="F201" s="28"/>
      <c r="G201" s="29"/>
      <c r="H201" s="29"/>
      <c r="I201" s="172" t="s">
        <v>1525</v>
      </c>
      <c r="J201" s="172"/>
    </row>
    <row r="202" customHeight="1" spans="1:10">
      <c r="A202" s="24">
        <v>197</v>
      </c>
      <c r="B202" s="119" t="s">
        <v>1753</v>
      </c>
      <c r="C202" s="28" t="s">
        <v>265</v>
      </c>
      <c r="D202" s="119"/>
      <c r="E202" s="28">
        <v>321009.56</v>
      </c>
      <c r="F202" s="28"/>
      <c r="G202" s="29"/>
      <c r="H202" s="29"/>
      <c r="I202" s="172" t="s">
        <v>1529</v>
      </c>
      <c r="J202" s="172" t="s">
        <v>1754</v>
      </c>
    </row>
    <row r="203" customHeight="1" spans="1:10">
      <c r="A203" s="24">
        <v>198</v>
      </c>
      <c r="B203" s="119" t="s">
        <v>1066</v>
      </c>
      <c r="C203" s="28" t="s">
        <v>265</v>
      </c>
      <c r="D203" s="119"/>
      <c r="E203" s="28">
        <v>2721679.66</v>
      </c>
      <c r="F203" s="28"/>
      <c r="G203" s="29"/>
      <c r="H203" s="29"/>
      <c r="I203" s="172" t="s">
        <v>1529</v>
      </c>
      <c r="J203" s="172" t="s">
        <v>1755</v>
      </c>
    </row>
    <row r="204" customHeight="1" spans="1:10">
      <c r="A204" s="24">
        <v>199</v>
      </c>
      <c r="B204" s="119" t="s">
        <v>1756</v>
      </c>
      <c r="C204" s="28" t="s">
        <v>265</v>
      </c>
      <c r="D204" s="119"/>
      <c r="E204" s="28">
        <v>6328369.94</v>
      </c>
      <c r="F204" s="28"/>
      <c r="G204" s="29"/>
      <c r="H204" s="29"/>
      <c r="I204" s="172" t="s">
        <v>1522</v>
      </c>
      <c r="J204" s="172" t="s">
        <v>1757</v>
      </c>
    </row>
    <row r="205" s="55" customFormat="1" customHeight="1" spans="1:7">
      <c r="A205" s="121" t="s">
        <v>898</v>
      </c>
      <c r="B205" s="122"/>
      <c r="C205" s="28"/>
      <c r="D205" s="180"/>
      <c r="E205" s="124"/>
      <c r="F205" s="124">
        <f>SUM(F6:F204)</f>
        <v>0</v>
      </c>
      <c r="G205" s="54"/>
    </row>
    <row r="206" customHeight="1" spans="1:7">
      <c r="A206" s="32" t="str">
        <f>基础信息!A4</f>
        <v>被评估单位填表人：俞蕊</v>
      </c>
      <c r="B206" s="32"/>
      <c r="C206" s="32"/>
      <c r="D206" s="32"/>
      <c r="E206" s="57" t="str">
        <f>基础信息!A3</f>
        <v>评估人员：李美花、刘婧</v>
      </c>
      <c r="F206" s="57"/>
      <c r="G206" s="57"/>
    </row>
    <row r="207" customHeight="1" spans="1:4">
      <c r="A207" s="126" t="str">
        <f>基础信息!A5</f>
        <v>填表日期：2021年8月27日</v>
      </c>
      <c r="B207" s="127"/>
      <c r="C207" s="127"/>
      <c r="D207" s="127"/>
    </row>
    <row r="210" customHeight="1" spans="2:2">
      <c r="B210" s="181" t="s">
        <v>1758</v>
      </c>
    </row>
    <row r="211" customHeight="1" spans="2:4">
      <c r="B211" s="182" t="s">
        <v>1759</v>
      </c>
      <c r="C211" s="183"/>
      <c r="D211" s="183"/>
    </row>
    <row r="212" customHeight="1" spans="2:4">
      <c r="B212" s="182" t="s">
        <v>1760</v>
      </c>
      <c r="C212" s="183">
        <v>13376356.7</v>
      </c>
      <c r="D212" s="183"/>
    </row>
    <row r="213" customHeight="1" spans="2:4">
      <c r="B213" s="182" t="s">
        <v>1761</v>
      </c>
      <c r="C213" s="183"/>
      <c r="D213" s="183">
        <f>C212</f>
        <v>13376356.7</v>
      </c>
    </row>
  </sheetData>
  <autoFilter ref="A5:J207">
    <extLst/>
  </autoFilter>
  <mergeCells count="7">
    <mergeCell ref="A1:G1"/>
    <mergeCell ref="A2:G2"/>
    <mergeCell ref="A4:D4"/>
    <mergeCell ref="A205:B205"/>
    <mergeCell ref="A206:D206"/>
    <mergeCell ref="E206:G206"/>
    <mergeCell ref="A207:D207"/>
  </mergeCells>
  <printOptions horizontalCentered="1"/>
  <pageMargins left="1" right="1" top="0.87" bottom="0.87" header="1.06" footer="0.51"/>
  <pageSetup paperSize="9" fitToHeight="0" orientation="landscape" verticalDpi="600"/>
  <headerFooter scaleWithDoc="0"/>
  <legacyDrawing r:id="rId2"/>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K324"/>
  <sheetViews>
    <sheetView workbookViewId="0">
      <pane xSplit="2" ySplit="2" topLeftCell="C3" activePane="bottomRight" state="frozen"/>
      <selection/>
      <selection pane="topRight"/>
      <selection pane="bottomLeft"/>
      <selection pane="bottomRight" activeCell="J7" sqref="J7"/>
    </sheetView>
  </sheetViews>
  <sheetFormatPr defaultColWidth="7.875" defaultRowHeight="12.75"/>
  <cols>
    <col min="1" max="1" width="28" style="164" customWidth="1"/>
    <col min="2" max="2" width="6" style="166" customWidth="1"/>
    <col min="3" max="3" width="12.25" style="167" customWidth="1"/>
    <col min="4" max="5" width="8" style="164" customWidth="1"/>
    <col min="6" max="7" width="13.25" style="164" customWidth="1"/>
    <col min="8" max="8" width="32.375" style="164" customWidth="1"/>
    <col min="9" max="9" width="17.375" style="164" customWidth="1"/>
    <col min="10" max="10" width="39" style="164" customWidth="1"/>
    <col min="11" max="256" width="7.875" style="164"/>
    <col min="257" max="257" width="28" style="164" customWidth="1"/>
    <col min="258" max="258" width="6" style="164" customWidth="1"/>
    <col min="259" max="259" width="12.25" style="164" customWidth="1"/>
    <col min="260" max="261" width="8" style="164" customWidth="1"/>
    <col min="262" max="263" width="13.25" style="164" customWidth="1"/>
    <col min="264" max="264" width="32.375" style="164" customWidth="1"/>
    <col min="265" max="265" width="17.375" style="164" customWidth="1"/>
    <col min="266" max="266" width="39" style="164" customWidth="1"/>
    <col min="267" max="512" width="7.875" style="164"/>
    <col min="513" max="513" width="28" style="164" customWidth="1"/>
    <col min="514" max="514" width="6" style="164" customWidth="1"/>
    <col min="515" max="515" width="12.25" style="164" customWidth="1"/>
    <col min="516" max="517" width="8" style="164" customWidth="1"/>
    <col min="518" max="519" width="13.25" style="164" customWidth="1"/>
    <col min="520" max="520" width="32.375" style="164" customWidth="1"/>
    <col min="521" max="521" width="17.375" style="164" customWidth="1"/>
    <col min="522" max="522" width="39" style="164" customWidth="1"/>
    <col min="523" max="768" width="7.875" style="164"/>
    <col min="769" max="769" width="28" style="164" customWidth="1"/>
    <col min="770" max="770" width="6" style="164" customWidth="1"/>
    <col min="771" max="771" width="12.25" style="164" customWidth="1"/>
    <col min="772" max="773" width="8" style="164" customWidth="1"/>
    <col min="774" max="775" width="13.25" style="164" customWidth="1"/>
    <col min="776" max="776" width="32.375" style="164" customWidth="1"/>
    <col min="777" max="777" width="17.375" style="164" customWidth="1"/>
    <col min="778" max="778" width="39" style="164" customWidth="1"/>
    <col min="779" max="1024" width="7.875" style="164"/>
    <col min="1025" max="1025" width="28" style="164" customWidth="1"/>
    <col min="1026" max="1026" width="6" style="164" customWidth="1"/>
    <col min="1027" max="1027" width="12.25" style="164" customWidth="1"/>
    <col min="1028" max="1029" width="8" style="164" customWidth="1"/>
    <col min="1030" max="1031" width="13.25" style="164" customWidth="1"/>
    <col min="1032" max="1032" width="32.375" style="164" customWidth="1"/>
    <col min="1033" max="1033" width="17.375" style="164" customWidth="1"/>
    <col min="1034" max="1034" width="39" style="164" customWidth="1"/>
    <col min="1035" max="1280" width="7.875" style="164"/>
    <col min="1281" max="1281" width="28" style="164" customWidth="1"/>
    <col min="1282" max="1282" width="6" style="164" customWidth="1"/>
    <col min="1283" max="1283" width="12.25" style="164" customWidth="1"/>
    <col min="1284" max="1285" width="8" style="164" customWidth="1"/>
    <col min="1286" max="1287" width="13.25" style="164" customWidth="1"/>
    <col min="1288" max="1288" width="32.375" style="164" customWidth="1"/>
    <col min="1289" max="1289" width="17.375" style="164" customWidth="1"/>
    <col min="1290" max="1290" width="39" style="164" customWidth="1"/>
    <col min="1291" max="1536" width="7.875" style="164"/>
    <col min="1537" max="1537" width="28" style="164" customWidth="1"/>
    <col min="1538" max="1538" width="6" style="164" customWidth="1"/>
    <col min="1539" max="1539" width="12.25" style="164" customWidth="1"/>
    <col min="1540" max="1541" width="8" style="164" customWidth="1"/>
    <col min="1542" max="1543" width="13.25" style="164" customWidth="1"/>
    <col min="1544" max="1544" width="32.375" style="164" customWidth="1"/>
    <col min="1545" max="1545" width="17.375" style="164" customWidth="1"/>
    <col min="1546" max="1546" width="39" style="164" customWidth="1"/>
    <col min="1547" max="1792" width="7.875" style="164"/>
    <col min="1793" max="1793" width="28" style="164" customWidth="1"/>
    <col min="1794" max="1794" width="6" style="164" customWidth="1"/>
    <col min="1795" max="1795" width="12.25" style="164" customWidth="1"/>
    <col min="1796" max="1797" width="8" style="164" customWidth="1"/>
    <col min="1798" max="1799" width="13.25" style="164" customWidth="1"/>
    <col min="1800" max="1800" width="32.375" style="164" customWidth="1"/>
    <col min="1801" max="1801" width="17.375" style="164" customWidth="1"/>
    <col min="1802" max="1802" width="39" style="164" customWidth="1"/>
    <col min="1803" max="2048" width="7.875" style="164"/>
    <col min="2049" max="2049" width="28" style="164" customWidth="1"/>
    <col min="2050" max="2050" width="6" style="164" customWidth="1"/>
    <col min="2051" max="2051" width="12.25" style="164" customWidth="1"/>
    <col min="2052" max="2053" width="8" style="164" customWidth="1"/>
    <col min="2054" max="2055" width="13.25" style="164" customWidth="1"/>
    <col min="2056" max="2056" width="32.375" style="164" customWidth="1"/>
    <col min="2057" max="2057" width="17.375" style="164" customWidth="1"/>
    <col min="2058" max="2058" width="39" style="164" customWidth="1"/>
    <col min="2059" max="2304" width="7.875" style="164"/>
    <col min="2305" max="2305" width="28" style="164" customWidth="1"/>
    <col min="2306" max="2306" width="6" style="164" customWidth="1"/>
    <col min="2307" max="2307" width="12.25" style="164" customWidth="1"/>
    <col min="2308" max="2309" width="8" style="164" customWidth="1"/>
    <col min="2310" max="2311" width="13.25" style="164" customWidth="1"/>
    <col min="2312" max="2312" width="32.375" style="164" customWidth="1"/>
    <col min="2313" max="2313" width="17.375" style="164" customWidth="1"/>
    <col min="2314" max="2314" width="39" style="164" customWidth="1"/>
    <col min="2315" max="2560" width="7.875" style="164"/>
    <col min="2561" max="2561" width="28" style="164" customWidth="1"/>
    <col min="2562" max="2562" width="6" style="164" customWidth="1"/>
    <col min="2563" max="2563" width="12.25" style="164" customWidth="1"/>
    <col min="2564" max="2565" width="8" style="164" customWidth="1"/>
    <col min="2566" max="2567" width="13.25" style="164" customWidth="1"/>
    <col min="2568" max="2568" width="32.375" style="164" customWidth="1"/>
    <col min="2569" max="2569" width="17.375" style="164" customWidth="1"/>
    <col min="2570" max="2570" width="39" style="164" customWidth="1"/>
    <col min="2571" max="2816" width="7.875" style="164"/>
    <col min="2817" max="2817" width="28" style="164" customWidth="1"/>
    <col min="2818" max="2818" width="6" style="164" customWidth="1"/>
    <col min="2819" max="2819" width="12.25" style="164" customWidth="1"/>
    <col min="2820" max="2821" width="8" style="164" customWidth="1"/>
    <col min="2822" max="2823" width="13.25" style="164" customWidth="1"/>
    <col min="2824" max="2824" width="32.375" style="164" customWidth="1"/>
    <col min="2825" max="2825" width="17.375" style="164" customWidth="1"/>
    <col min="2826" max="2826" width="39" style="164" customWidth="1"/>
    <col min="2827" max="3072" width="7.875" style="164"/>
    <col min="3073" max="3073" width="28" style="164" customWidth="1"/>
    <col min="3074" max="3074" width="6" style="164" customWidth="1"/>
    <col min="3075" max="3075" width="12.25" style="164" customWidth="1"/>
    <col min="3076" max="3077" width="8" style="164" customWidth="1"/>
    <col min="3078" max="3079" width="13.25" style="164" customWidth="1"/>
    <col min="3080" max="3080" width="32.375" style="164" customWidth="1"/>
    <col min="3081" max="3081" width="17.375" style="164" customWidth="1"/>
    <col min="3082" max="3082" width="39" style="164" customWidth="1"/>
    <col min="3083" max="3328" width="7.875" style="164"/>
    <col min="3329" max="3329" width="28" style="164" customWidth="1"/>
    <col min="3330" max="3330" width="6" style="164" customWidth="1"/>
    <col min="3331" max="3331" width="12.25" style="164" customWidth="1"/>
    <col min="3332" max="3333" width="8" style="164" customWidth="1"/>
    <col min="3334" max="3335" width="13.25" style="164" customWidth="1"/>
    <col min="3336" max="3336" width="32.375" style="164" customWidth="1"/>
    <col min="3337" max="3337" width="17.375" style="164" customWidth="1"/>
    <col min="3338" max="3338" width="39" style="164" customWidth="1"/>
    <col min="3339" max="3584" width="7.875" style="164"/>
    <col min="3585" max="3585" width="28" style="164" customWidth="1"/>
    <col min="3586" max="3586" width="6" style="164" customWidth="1"/>
    <col min="3587" max="3587" width="12.25" style="164" customWidth="1"/>
    <col min="3588" max="3589" width="8" style="164" customWidth="1"/>
    <col min="3590" max="3591" width="13.25" style="164" customWidth="1"/>
    <col min="3592" max="3592" width="32.375" style="164" customWidth="1"/>
    <col min="3593" max="3593" width="17.375" style="164" customWidth="1"/>
    <col min="3594" max="3594" width="39" style="164" customWidth="1"/>
    <col min="3595" max="3840" width="7.875" style="164"/>
    <col min="3841" max="3841" width="28" style="164" customWidth="1"/>
    <col min="3842" max="3842" width="6" style="164" customWidth="1"/>
    <col min="3843" max="3843" width="12.25" style="164" customWidth="1"/>
    <col min="3844" max="3845" width="8" style="164" customWidth="1"/>
    <col min="3846" max="3847" width="13.25" style="164" customWidth="1"/>
    <col min="3848" max="3848" width="32.375" style="164" customWidth="1"/>
    <col min="3849" max="3849" width="17.375" style="164" customWidth="1"/>
    <col min="3850" max="3850" width="39" style="164" customWidth="1"/>
    <col min="3851" max="4096" width="7.875" style="164"/>
    <col min="4097" max="4097" width="28" style="164" customWidth="1"/>
    <col min="4098" max="4098" width="6" style="164" customWidth="1"/>
    <col min="4099" max="4099" width="12.25" style="164" customWidth="1"/>
    <col min="4100" max="4101" width="8" style="164" customWidth="1"/>
    <col min="4102" max="4103" width="13.25" style="164" customWidth="1"/>
    <col min="4104" max="4104" width="32.375" style="164" customWidth="1"/>
    <col min="4105" max="4105" width="17.375" style="164" customWidth="1"/>
    <col min="4106" max="4106" width="39" style="164" customWidth="1"/>
    <col min="4107" max="4352" width="7.875" style="164"/>
    <col min="4353" max="4353" width="28" style="164" customWidth="1"/>
    <col min="4354" max="4354" width="6" style="164" customWidth="1"/>
    <col min="4355" max="4355" width="12.25" style="164" customWidth="1"/>
    <col min="4356" max="4357" width="8" style="164" customWidth="1"/>
    <col min="4358" max="4359" width="13.25" style="164" customWidth="1"/>
    <col min="4360" max="4360" width="32.375" style="164" customWidth="1"/>
    <col min="4361" max="4361" width="17.375" style="164" customWidth="1"/>
    <col min="4362" max="4362" width="39" style="164" customWidth="1"/>
    <col min="4363" max="4608" width="7.875" style="164"/>
    <col min="4609" max="4609" width="28" style="164" customWidth="1"/>
    <col min="4610" max="4610" width="6" style="164" customWidth="1"/>
    <col min="4611" max="4611" width="12.25" style="164" customWidth="1"/>
    <col min="4612" max="4613" width="8" style="164" customWidth="1"/>
    <col min="4614" max="4615" width="13.25" style="164" customWidth="1"/>
    <col min="4616" max="4616" width="32.375" style="164" customWidth="1"/>
    <col min="4617" max="4617" width="17.375" style="164" customWidth="1"/>
    <col min="4618" max="4618" width="39" style="164" customWidth="1"/>
    <col min="4619" max="4864" width="7.875" style="164"/>
    <col min="4865" max="4865" width="28" style="164" customWidth="1"/>
    <col min="4866" max="4866" width="6" style="164" customWidth="1"/>
    <col min="4867" max="4867" width="12.25" style="164" customWidth="1"/>
    <col min="4868" max="4869" width="8" style="164" customWidth="1"/>
    <col min="4870" max="4871" width="13.25" style="164" customWidth="1"/>
    <col min="4872" max="4872" width="32.375" style="164" customWidth="1"/>
    <col min="4873" max="4873" width="17.375" style="164" customWidth="1"/>
    <col min="4874" max="4874" width="39" style="164" customWidth="1"/>
    <col min="4875" max="5120" width="7.875" style="164"/>
    <col min="5121" max="5121" width="28" style="164" customWidth="1"/>
    <col min="5122" max="5122" width="6" style="164" customWidth="1"/>
    <col min="5123" max="5123" width="12.25" style="164" customWidth="1"/>
    <col min="5124" max="5125" width="8" style="164" customWidth="1"/>
    <col min="5126" max="5127" width="13.25" style="164" customWidth="1"/>
    <col min="5128" max="5128" width="32.375" style="164" customWidth="1"/>
    <col min="5129" max="5129" width="17.375" style="164" customWidth="1"/>
    <col min="5130" max="5130" width="39" style="164" customWidth="1"/>
    <col min="5131" max="5376" width="7.875" style="164"/>
    <col min="5377" max="5377" width="28" style="164" customWidth="1"/>
    <col min="5378" max="5378" width="6" style="164" customWidth="1"/>
    <col min="5379" max="5379" width="12.25" style="164" customWidth="1"/>
    <col min="5380" max="5381" width="8" style="164" customWidth="1"/>
    <col min="5382" max="5383" width="13.25" style="164" customWidth="1"/>
    <col min="5384" max="5384" width="32.375" style="164" customWidth="1"/>
    <col min="5385" max="5385" width="17.375" style="164" customWidth="1"/>
    <col min="5386" max="5386" width="39" style="164" customWidth="1"/>
    <col min="5387" max="5632" width="7.875" style="164"/>
    <col min="5633" max="5633" width="28" style="164" customWidth="1"/>
    <col min="5634" max="5634" width="6" style="164" customWidth="1"/>
    <col min="5635" max="5635" width="12.25" style="164" customWidth="1"/>
    <col min="5636" max="5637" width="8" style="164" customWidth="1"/>
    <col min="5638" max="5639" width="13.25" style="164" customWidth="1"/>
    <col min="5640" max="5640" width="32.375" style="164" customWidth="1"/>
    <col min="5641" max="5641" width="17.375" style="164" customWidth="1"/>
    <col min="5642" max="5642" width="39" style="164" customWidth="1"/>
    <col min="5643" max="5888" width="7.875" style="164"/>
    <col min="5889" max="5889" width="28" style="164" customWidth="1"/>
    <col min="5890" max="5890" width="6" style="164" customWidth="1"/>
    <col min="5891" max="5891" width="12.25" style="164" customWidth="1"/>
    <col min="5892" max="5893" width="8" style="164" customWidth="1"/>
    <col min="5894" max="5895" width="13.25" style="164" customWidth="1"/>
    <col min="5896" max="5896" width="32.375" style="164" customWidth="1"/>
    <col min="5897" max="5897" width="17.375" style="164" customWidth="1"/>
    <col min="5898" max="5898" width="39" style="164" customWidth="1"/>
    <col min="5899" max="6144" width="7.875" style="164"/>
    <col min="6145" max="6145" width="28" style="164" customWidth="1"/>
    <col min="6146" max="6146" width="6" style="164" customWidth="1"/>
    <col min="6147" max="6147" width="12.25" style="164" customWidth="1"/>
    <col min="6148" max="6149" width="8" style="164" customWidth="1"/>
    <col min="6150" max="6151" width="13.25" style="164" customWidth="1"/>
    <col min="6152" max="6152" width="32.375" style="164" customWidth="1"/>
    <col min="6153" max="6153" width="17.375" style="164" customWidth="1"/>
    <col min="6154" max="6154" width="39" style="164" customWidth="1"/>
    <col min="6155" max="6400" width="7.875" style="164"/>
    <col min="6401" max="6401" width="28" style="164" customWidth="1"/>
    <col min="6402" max="6402" width="6" style="164" customWidth="1"/>
    <col min="6403" max="6403" width="12.25" style="164" customWidth="1"/>
    <col min="6404" max="6405" width="8" style="164" customWidth="1"/>
    <col min="6406" max="6407" width="13.25" style="164" customWidth="1"/>
    <col min="6408" max="6408" width="32.375" style="164" customWidth="1"/>
    <col min="6409" max="6409" width="17.375" style="164" customWidth="1"/>
    <col min="6410" max="6410" width="39" style="164" customWidth="1"/>
    <col min="6411" max="6656" width="7.875" style="164"/>
    <col min="6657" max="6657" width="28" style="164" customWidth="1"/>
    <col min="6658" max="6658" width="6" style="164" customWidth="1"/>
    <col min="6659" max="6659" width="12.25" style="164" customWidth="1"/>
    <col min="6660" max="6661" width="8" style="164" customWidth="1"/>
    <col min="6662" max="6663" width="13.25" style="164" customWidth="1"/>
    <col min="6664" max="6664" width="32.375" style="164" customWidth="1"/>
    <col min="6665" max="6665" width="17.375" style="164" customWidth="1"/>
    <col min="6666" max="6666" width="39" style="164" customWidth="1"/>
    <col min="6667" max="6912" width="7.875" style="164"/>
    <col min="6913" max="6913" width="28" style="164" customWidth="1"/>
    <col min="6914" max="6914" width="6" style="164" customWidth="1"/>
    <col min="6915" max="6915" width="12.25" style="164" customWidth="1"/>
    <col min="6916" max="6917" width="8" style="164" customWidth="1"/>
    <col min="6918" max="6919" width="13.25" style="164" customWidth="1"/>
    <col min="6920" max="6920" width="32.375" style="164" customWidth="1"/>
    <col min="6921" max="6921" width="17.375" style="164" customWidth="1"/>
    <col min="6922" max="6922" width="39" style="164" customWidth="1"/>
    <col min="6923" max="7168" width="7.875" style="164"/>
    <col min="7169" max="7169" width="28" style="164" customWidth="1"/>
    <col min="7170" max="7170" width="6" style="164" customWidth="1"/>
    <col min="7171" max="7171" width="12.25" style="164" customWidth="1"/>
    <col min="7172" max="7173" width="8" style="164" customWidth="1"/>
    <col min="7174" max="7175" width="13.25" style="164" customWidth="1"/>
    <col min="7176" max="7176" width="32.375" style="164" customWidth="1"/>
    <col min="7177" max="7177" width="17.375" style="164" customWidth="1"/>
    <col min="7178" max="7178" width="39" style="164" customWidth="1"/>
    <col min="7179" max="7424" width="7.875" style="164"/>
    <col min="7425" max="7425" width="28" style="164" customWidth="1"/>
    <col min="7426" max="7426" width="6" style="164" customWidth="1"/>
    <col min="7427" max="7427" width="12.25" style="164" customWidth="1"/>
    <col min="7428" max="7429" width="8" style="164" customWidth="1"/>
    <col min="7430" max="7431" width="13.25" style="164" customWidth="1"/>
    <col min="7432" max="7432" width="32.375" style="164" customWidth="1"/>
    <col min="7433" max="7433" width="17.375" style="164" customWidth="1"/>
    <col min="7434" max="7434" width="39" style="164" customWidth="1"/>
    <col min="7435" max="7680" width="7.875" style="164"/>
    <col min="7681" max="7681" width="28" style="164" customWidth="1"/>
    <col min="7682" max="7682" width="6" style="164" customWidth="1"/>
    <col min="7683" max="7683" width="12.25" style="164" customWidth="1"/>
    <col min="7684" max="7685" width="8" style="164" customWidth="1"/>
    <col min="7686" max="7687" width="13.25" style="164" customWidth="1"/>
    <col min="7688" max="7688" width="32.375" style="164" customWidth="1"/>
    <col min="7689" max="7689" width="17.375" style="164" customWidth="1"/>
    <col min="7690" max="7690" width="39" style="164" customWidth="1"/>
    <col min="7691" max="7936" width="7.875" style="164"/>
    <col min="7937" max="7937" width="28" style="164" customWidth="1"/>
    <col min="7938" max="7938" width="6" style="164" customWidth="1"/>
    <col min="7939" max="7939" width="12.25" style="164" customWidth="1"/>
    <col min="7940" max="7941" width="8" style="164" customWidth="1"/>
    <col min="7942" max="7943" width="13.25" style="164" customWidth="1"/>
    <col min="7944" max="7944" width="32.375" style="164" customWidth="1"/>
    <col min="7945" max="7945" width="17.375" style="164" customWidth="1"/>
    <col min="7946" max="7946" width="39" style="164" customWidth="1"/>
    <col min="7947" max="8192" width="7.875" style="164"/>
    <col min="8193" max="8193" width="28" style="164" customWidth="1"/>
    <col min="8194" max="8194" width="6" style="164" customWidth="1"/>
    <col min="8195" max="8195" width="12.25" style="164" customWidth="1"/>
    <col min="8196" max="8197" width="8" style="164" customWidth="1"/>
    <col min="8198" max="8199" width="13.25" style="164" customWidth="1"/>
    <col min="8200" max="8200" width="32.375" style="164" customWidth="1"/>
    <col min="8201" max="8201" width="17.375" style="164" customWidth="1"/>
    <col min="8202" max="8202" width="39" style="164" customWidth="1"/>
    <col min="8203" max="8448" width="7.875" style="164"/>
    <col min="8449" max="8449" width="28" style="164" customWidth="1"/>
    <col min="8450" max="8450" width="6" style="164" customWidth="1"/>
    <col min="8451" max="8451" width="12.25" style="164" customWidth="1"/>
    <col min="8452" max="8453" width="8" style="164" customWidth="1"/>
    <col min="8454" max="8455" width="13.25" style="164" customWidth="1"/>
    <col min="8456" max="8456" width="32.375" style="164" customWidth="1"/>
    <col min="8457" max="8457" width="17.375" style="164" customWidth="1"/>
    <col min="8458" max="8458" width="39" style="164" customWidth="1"/>
    <col min="8459" max="8704" width="7.875" style="164"/>
    <col min="8705" max="8705" width="28" style="164" customWidth="1"/>
    <col min="8706" max="8706" width="6" style="164" customWidth="1"/>
    <col min="8707" max="8707" width="12.25" style="164" customWidth="1"/>
    <col min="8708" max="8709" width="8" style="164" customWidth="1"/>
    <col min="8710" max="8711" width="13.25" style="164" customWidth="1"/>
    <col min="8712" max="8712" width="32.375" style="164" customWidth="1"/>
    <col min="8713" max="8713" width="17.375" style="164" customWidth="1"/>
    <col min="8714" max="8714" width="39" style="164" customWidth="1"/>
    <col min="8715" max="8960" width="7.875" style="164"/>
    <col min="8961" max="8961" width="28" style="164" customWidth="1"/>
    <col min="8962" max="8962" width="6" style="164" customWidth="1"/>
    <col min="8963" max="8963" width="12.25" style="164" customWidth="1"/>
    <col min="8964" max="8965" width="8" style="164" customWidth="1"/>
    <col min="8966" max="8967" width="13.25" style="164" customWidth="1"/>
    <col min="8968" max="8968" width="32.375" style="164" customWidth="1"/>
    <col min="8969" max="8969" width="17.375" style="164" customWidth="1"/>
    <col min="8970" max="8970" width="39" style="164" customWidth="1"/>
    <col min="8971" max="9216" width="7.875" style="164"/>
    <col min="9217" max="9217" width="28" style="164" customWidth="1"/>
    <col min="9218" max="9218" width="6" style="164" customWidth="1"/>
    <col min="9219" max="9219" width="12.25" style="164" customWidth="1"/>
    <col min="9220" max="9221" width="8" style="164" customWidth="1"/>
    <col min="9222" max="9223" width="13.25" style="164" customWidth="1"/>
    <col min="9224" max="9224" width="32.375" style="164" customWidth="1"/>
    <col min="9225" max="9225" width="17.375" style="164" customWidth="1"/>
    <col min="9226" max="9226" width="39" style="164" customWidth="1"/>
    <col min="9227" max="9472" width="7.875" style="164"/>
    <col min="9473" max="9473" width="28" style="164" customWidth="1"/>
    <col min="9474" max="9474" width="6" style="164" customWidth="1"/>
    <col min="9475" max="9475" width="12.25" style="164" customWidth="1"/>
    <col min="9476" max="9477" width="8" style="164" customWidth="1"/>
    <col min="9478" max="9479" width="13.25" style="164" customWidth="1"/>
    <col min="9480" max="9480" width="32.375" style="164" customWidth="1"/>
    <col min="9481" max="9481" width="17.375" style="164" customWidth="1"/>
    <col min="9482" max="9482" width="39" style="164" customWidth="1"/>
    <col min="9483" max="9728" width="7.875" style="164"/>
    <col min="9729" max="9729" width="28" style="164" customWidth="1"/>
    <col min="9730" max="9730" width="6" style="164" customWidth="1"/>
    <col min="9731" max="9731" width="12.25" style="164" customWidth="1"/>
    <col min="9732" max="9733" width="8" style="164" customWidth="1"/>
    <col min="9734" max="9735" width="13.25" style="164" customWidth="1"/>
    <col min="9736" max="9736" width="32.375" style="164" customWidth="1"/>
    <col min="9737" max="9737" width="17.375" style="164" customWidth="1"/>
    <col min="9738" max="9738" width="39" style="164" customWidth="1"/>
    <col min="9739" max="9984" width="7.875" style="164"/>
    <col min="9985" max="9985" width="28" style="164" customWidth="1"/>
    <col min="9986" max="9986" width="6" style="164" customWidth="1"/>
    <col min="9987" max="9987" width="12.25" style="164" customWidth="1"/>
    <col min="9988" max="9989" width="8" style="164" customWidth="1"/>
    <col min="9990" max="9991" width="13.25" style="164" customWidth="1"/>
    <col min="9992" max="9992" width="32.375" style="164" customWidth="1"/>
    <col min="9993" max="9993" width="17.375" style="164" customWidth="1"/>
    <col min="9994" max="9994" width="39" style="164" customWidth="1"/>
    <col min="9995" max="10240" width="7.875" style="164"/>
    <col min="10241" max="10241" width="28" style="164" customWidth="1"/>
    <col min="10242" max="10242" width="6" style="164" customWidth="1"/>
    <col min="10243" max="10243" width="12.25" style="164" customWidth="1"/>
    <col min="10244" max="10245" width="8" style="164" customWidth="1"/>
    <col min="10246" max="10247" width="13.25" style="164" customWidth="1"/>
    <col min="10248" max="10248" width="32.375" style="164" customWidth="1"/>
    <col min="10249" max="10249" width="17.375" style="164" customWidth="1"/>
    <col min="10250" max="10250" width="39" style="164" customWidth="1"/>
    <col min="10251" max="10496" width="7.875" style="164"/>
    <col min="10497" max="10497" width="28" style="164" customWidth="1"/>
    <col min="10498" max="10498" width="6" style="164" customWidth="1"/>
    <col min="10499" max="10499" width="12.25" style="164" customWidth="1"/>
    <col min="10500" max="10501" width="8" style="164" customWidth="1"/>
    <col min="10502" max="10503" width="13.25" style="164" customWidth="1"/>
    <col min="10504" max="10504" width="32.375" style="164" customWidth="1"/>
    <col min="10505" max="10505" width="17.375" style="164" customWidth="1"/>
    <col min="10506" max="10506" width="39" style="164" customWidth="1"/>
    <col min="10507" max="10752" width="7.875" style="164"/>
    <col min="10753" max="10753" width="28" style="164" customWidth="1"/>
    <col min="10754" max="10754" width="6" style="164" customWidth="1"/>
    <col min="10755" max="10755" width="12.25" style="164" customWidth="1"/>
    <col min="10756" max="10757" width="8" style="164" customWidth="1"/>
    <col min="10758" max="10759" width="13.25" style="164" customWidth="1"/>
    <col min="10760" max="10760" width="32.375" style="164" customWidth="1"/>
    <col min="10761" max="10761" width="17.375" style="164" customWidth="1"/>
    <col min="10762" max="10762" width="39" style="164" customWidth="1"/>
    <col min="10763" max="11008" width="7.875" style="164"/>
    <col min="11009" max="11009" width="28" style="164" customWidth="1"/>
    <col min="11010" max="11010" width="6" style="164" customWidth="1"/>
    <col min="11011" max="11011" width="12.25" style="164" customWidth="1"/>
    <col min="11012" max="11013" width="8" style="164" customWidth="1"/>
    <col min="11014" max="11015" width="13.25" style="164" customWidth="1"/>
    <col min="11016" max="11016" width="32.375" style="164" customWidth="1"/>
    <col min="11017" max="11017" width="17.375" style="164" customWidth="1"/>
    <col min="11018" max="11018" width="39" style="164" customWidth="1"/>
    <col min="11019" max="11264" width="7.875" style="164"/>
    <col min="11265" max="11265" width="28" style="164" customWidth="1"/>
    <col min="11266" max="11266" width="6" style="164" customWidth="1"/>
    <col min="11267" max="11267" width="12.25" style="164" customWidth="1"/>
    <col min="11268" max="11269" width="8" style="164" customWidth="1"/>
    <col min="11270" max="11271" width="13.25" style="164" customWidth="1"/>
    <col min="11272" max="11272" width="32.375" style="164" customWidth="1"/>
    <col min="11273" max="11273" width="17.375" style="164" customWidth="1"/>
    <col min="11274" max="11274" width="39" style="164" customWidth="1"/>
    <col min="11275" max="11520" width="7.875" style="164"/>
    <col min="11521" max="11521" width="28" style="164" customWidth="1"/>
    <col min="11522" max="11522" width="6" style="164" customWidth="1"/>
    <col min="11523" max="11523" width="12.25" style="164" customWidth="1"/>
    <col min="11524" max="11525" width="8" style="164" customWidth="1"/>
    <col min="11526" max="11527" width="13.25" style="164" customWidth="1"/>
    <col min="11528" max="11528" width="32.375" style="164" customWidth="1"/>
    <col min="11529" max="11529" width="17.375" style="164" customWidth="1"/>
    <col min="11530" max="11530" width="39" style="164" customWidth="1"/>
    <col min="11531" max="11776" width="7.875" style="164"/>
    <col min="11777" max="11777" width="28" style="164" customWidth="1"/>
    <col min="11778" max="11778" width="6" style="164" customWidth="1"/>
    <col min="11779" max="11779" width="12.25" style="164" customWidth="1"/>
    <col min="11780" max="11781" width="8" style="164" customWidth="1"/>
    <col min="11782" max="11783" width="13.25" style="164" customWidth="1"/>
    <col min="11784" max="11784" width="32.375" style="164" customWidth="1"/>
    <col min="11785" max="11785" width="17.375" style="164" customWidth="1"/>
    <col min="11786" max="11786" width="39" style="164" customWidth="1"/>
    <col min="11787" max="12032" width="7.875" style="164"/>
    <col min="12033" max="12033" width="28" style="164" customWidth="1"/>
    <col min="12034" max="12034" width="6" style="164" customWidth="1"/>
    <col min="12035" max="12035" width="12.25" style="164" customWidth="1"/>
    <col min="12036" max="12037" width="8" style="164" customWidth="1"/>
    <col min="12038" max="12039" width="13.25" style="164" customWidth="1"/>
    <col min="12040" max="12040" width="32.375" style="164" customWidth="1"/>
    <col min="12041" max="12041" width="17.375" style="164" customWidth="1"/>
    <col min="12042" max="12042" width="39" style="164" customWidth="1"/>
    <col min="12043" max="12288" width="7.875" style="164"/>
    <col min="12289" max="12289" width="28" style="164" customWidth="1"/>
    <col min="12290" max="12290" width="6" style="164" customWidth="1"/>
    <col min="12291" max="12291" width="12.25" style="164" customWidth="1"/>
    <col min="12292" max="12293" width="8" style="164" customWidth="1"/>
    <col min="12294" max="12295" width="13.25" style="164" customWidth="1"/>
    <col min="12296" max="12296" width="32.375" style="164" customWidth="1"/>
    <col min="12297" max="12297" width="17.375" style="164" customWidth="1"/>
    <col min="12298" max="12298" width="39" style="164" customWidth="1"/>
    <col min="12299" max="12544" width="7.875" style="164"/>
    <col min="12545" max="12545" width="28" style="164" customWidth="1"/>
    <col min="12546" max="12546" width="6" style="164" customWidth="1"/>
    <col min="12547" max="12547" width="12.25" style="164" customWidth="1"/>
    <col min="12548" max="12549" width="8" style="164" customWidth="1"/>
    <col min="12550" max="12551" width="13.25" style="164" customWidth="1"/>
    <col min="12552" max="12552" width="32.375" style="164" customWidth="1"/>
    <col min="12553" max="12553" width="17.375" style="164" customWidth="1"/>
    <col min="12554" max="12554" width="39" style="164" customWidth="1"/>
    <col min="12555" max="12800" width="7.875" style="164"/>
    <col min="12801" max="12801" width="28" style="164" customWidth="1"/>
    <col min="12802" max="12802" width="6" style="164" customWidth="1"/>
    <col min="12803" max="12803" width="12.25" style="164" customWidth="1"/>
    <col min="12804" max="12805" width="8" style="164" customWidth="1"/>
    <col min="12806" max="12807" width="13.25" style="164" customWidth="1"/>
    <col min="12808" max="12808" width="32.375" style="164" customWidth="1"/>
    <col min="12809" max="12809" width="17.375" style="164" customWidth="1"/>
    <col min="12810" max="12810" width="39" style="164" customWidth="1"/>
    <col min="12811" max="13056" width="7.875" style="164"/>
    <col min="13057" max="13057" width="28" style="164" customWidth="1"/>
    <col min="13058" max="13058" width="6" style="164" customWidth="1"/>
    <col min="13059" max="13059" width="12.25" style="164" customWidth="1"/>
    <col min="13060" max="13061" width="8" style="164" customWidth="1"/>
    <col min="13062" max="13063" width="13.25" style="164" customWidth="1"/>
    <col min="13064" max="13064" width="32.375" style="164" customWidth="1"/>
    <col min="13065" max="13065" width="17.375" style="164" customWidth="1"/>
    <col min="13066" max="13066" width="39" style="164" customWidth="1"/>
    <col min="13067" max="13312" width="7.875" style="164"/>
    <col min="13313" max="13313" width="28" style="164" customWidth="1"/>
    <col min="13314" max="13314" width="6" style="164" customWidth="1"/>
    <col min="13315" max="13315" width="12.25" style="164" customWidth="1"/>
    <col min="13316" max="13317" width="8" style="164" customWidth="1"/>
    <col min="13318" max="13319" width="13.25" style="164" customWidth="1"/>
    <col min="13320" max="13320" width="32.375" style="164" customWidth="1"/>
    <col min="13321" max="13321" width="17.375" style="164" customWidth="1"/>
    <col min="13322" max="13322" width="39" style="164" customWidth="1"/>
    <col min="13323" max="13568" width="7.875" style="164"/>
    <col min="13569" max="13569" width="28" style="164" customWidth="1"/>
    <col min="13570" max="13570" width="6" style="164" customWidth="1"/>
    <col min="13571" max="13571" width="12.25" style="164" customWidth="1"/>
    <col min="13572" max="13573" width="8" style="164" customWidth="1"/>
    <col min="13574" max="13575" width="13.25" style="164" customWidth="1"/>
    <col min="13576" max="13576" width="32.375" style="164" customWidth="1"/>
    <col min="13577" max="13577" width="17.375" style="164" customWidth="1"/>
    <col min="13578" max="13578" width="39" style="164" customWidth="1"/>
    <col min="13579" max="13824" width="7.875" style="164"/>
    <col min="13825" max="13825" width="28" style="164" customWidth="1"/>
    <col min="13826" max="13826" width="6" style="164" customWidth="1"/>
    <col min="13827" max="13827" width="12.25" style="164" customWidth="1"/>
    <col min="13828" max="13829" width="8" style="164" customWidth="1"/>
    <col min="13830" max="13831" width="13.25" style="164" customWidth="1"/>
    <col min="13832" max="13832" width="32.375" style="164" customWidth="1"/>
    <col min="13833" max="13833" width="17.375" style="164" customWidth="1"/>
    <col min="13834" max="13834" width="39" style="164" customWidth="1"/>
    <col min="13835" max="14080" width="7.875" style="164"/>
    <col min="14081" max="14081" width="28" style="164" customWidth="1"/>
    <col min="14082" max="14082" width="6" style="164" customWidth="1"/>
    <col min="14083" max="14083" width="12.25" style="164" customWidth="1"/>
    <col min="14084" max="14085" width="8" style="164" customWidth="1"/>
    <col min="14086" max="14087" width="13.25" style="164" customWidth="1"/>
    <col min="14088" max="14088" width="32.375" style="164" customWidth="1"/>
    <col min="14089" max="14089" width="17.375" style="164" customWidth="1"/>
    <col min="14090" max="14090" width="39" style="164" customWidth="1"/>
    <col min="14091" max="14336" width="7.875" style="164"/>
    <col min="14337" max="14337" width="28" style="164" customWidth="1"/>
    <col min="14338" max="14338" width="6" style="164" customWidth="1"/>
    <col min="14339" max="14339" width="12.25" style="164" customWidth="1"/>
    <col min="14340" max="14341" width="8" style="164" customWidth="1"/>
    <col min="14342" max="14343" width="13.25" style="164" customWidth="1"/>
    <col min="14344" max="14344" width="32.375" style="164" customWidth="1"/>
    <col min="14345" max="14345" width="17.375" style="164" customWidth="1"/>
    <col min="14346" max="14346" width="39" style="164" customWidth="1"/>
    <col min="14347" max="14592" width="7.875" style="164"/>
    <col min="14593" max="14593" width="28" style="164" customWidth="1"/>
    <col min="14594" max="14594" width="6" style="164" customWidth="1"/>
    <col min="14595" max="14595" width="12.25" style="164" customWidth="1"/>
    <col min="14596" max="14597" width="8" style="164" customWidth="1"/>
    <col min="14598" max="14599" width="13.25" style="164" customWidth="1"/>
    <col min="14600" max="14600" width="32.375" style="164" customWidth="1"/>
    <col min="14601" max="14601" width="17.375" style="164" customWidth="1"/>
    <col min="14602" max="14602" width="39" style="164" customWidth="1"/>
    <col min="14603" max="14848" width="7.875" style="164"/>
    <col min="14849" max="14849" width="28" style="164" customWidth="1"/>
    <col min="14850" max="14850" width="6" style="164" customWidth="1"/>
    <col min="14851" max="14851" width="12.25" style="164" customWidth="1"/>
    <col min="14852" max="14853" width="8" style="164" customWidth="1"/>
    <col min="14854" max="14855" width="13.25" style="164" customWidth="1"/>
    <col min="14856" max="14856" width="32.375" style="164" customWidth="1"/>
    <col min="14857" max="14857" width="17.375" style="164" customWidth="1"/>
    <col min="14858" max="14858" width="39" style="164" customWidth="1"/>
    <col min="14859" max="15104" width="7.875" style="164"/>
    <col min="15105" max="15105" width="28" style="164" customWidth="1"/>
    <col min="15106" max="15106" width="6" style="164" customWidth="1"/>
    <col min="15107" max="15107" width="12.25" style="164" customWidth="1"/>
    <col min="15108" max="15109" width="8" style="164" customWidth="1"/>
    <col min="15110" max="15111" width="13.25" style="164" customWidth="1"/>
    <col min="15112" max="15112" width="32.375" style="164" customWidth="1"/>
    <col min="15113" max="15113" width="17.375" style="164" customWidth="1"/>
    <col min="15114" max="15114" width="39" style="164" customWidth="1"/>
    <col min="15115" max="15360" width="7.875" style="164"/>
    <col min="15361" max="15361" width="28" style="164" customWidth="1"/>
    <col min="15362" max="15362" width="6" style="164" customWidth="1"/>
    <col min="15363" max="15363" width="12.25" style="164" customWidth="1"/>
    <col min="15364" max="15365" width="8" style="164" customWidth="1"/>
    <col min="15366" max="15367" width="13.25" style="164" customWidth="1"/>
    <col min="15368" max="15368" width="32.375" style="164" customWidth="1"/>
    <col min="15369" max="15369" width="17.375" style="164" customWidth="1"/>
    <col min="15370" max="15370" width="39" style="164" customWidth="1"/>
    <col min="15371" max="15616" width="7.875" style="164"/>
    <col min="15617" max="15617" width="28" style="164" customWidth="1"/>
    <col min="15618" max="15618" width="6" style="164" customWidth="1"/>
    <col min="15619" max="15619" width="12.25" style="164" customWidth="1"/>
    <col min="15620" max="15621" width="8" style="164" customWidth="1"/>
    <col min="15622" max="15623" width="13.25" style="164" customWidth="1"/>
    <col min="15624" max="15624" width="32.375" style="164" customWidth="1"/>
    <col min="15625" max="15625" width="17.375" style="164" customWidth="1"/>
    <col min="15626" max="15626" width="39" style="164" customWidth="1"/>
    <col min="15627" max="15872" width="7.875" style="164"/>
    <col min="15873" max="15873" width="28" style="164" customWidth="1"/>
    <col min="15874" max="15874" width="6" style="164" customWidth="1"/>
    <col min="15875" max="15875" width="12.25" style="164" customWidth="1"/>
    <col min="15876" max="15877" width="8" style="164" customWidth="1"/>
    <col min="15878" max="15879" width="13.25" style="164" customWidth="1"/>
    <col min="15880" max="15880" width="32.375" style="164" customWidth="1"/>
    <col min="15881" max="15881" width="17.375" style="164" customWidth="1"/>
    <col min="15882" max="15882" width="39" style="164" customWidth="1"/>
    <col min="15883" max="16128" width="7.875" style="164"/>
    <col min="16129" max="16129" width="28" style="164" customWidth="1"/>
    <col min="16130" max="16130" width="6" style="164" customWidth="1"/>
    <col min="16131" max="16131" width="12.25" style="164" customWidth="1"/>
    <col min="16132" max="16133" width="8" style="164" customWidth="1"/>
    <col min="16134" max="16135" width="13.25" style="164" customWidth="1"/>
    <col min="16136" max="16136" width="32.375" style="164" customWidth="1"/>
    <col min="16137" max="16137" width="17.375" style="164" customWidth="1"/>
    <col min="16138" max="16138" width="39" style="164" customWidth="1"/>
    <col min="16139" max="16384" width="7.875" style="164"/>
  </cols>
  <sheetData>
    <row r="1" ht="15.75" spans="1:10">
      <c r="A1" s="168" t="s">
        <v>1762</v>
      </c>
      <c r="B1" s="168"/>
      <c r="C1" s="168"/>
      <c r="D1" s="168"/>
      <c r="E1" s="168"/>
      <c r="F1" s="168"/>
      <c r="G1" s="168"/>
      <c r="H1" s="168"/>
      <c r="I1" s="168"/>
      <c r="J1" s="168"/>
    </row>
    <row r="2" s="163" customFormat="1" ht="24" spans="1:10">
      <c r="A2" s="134" t="s">
        <v>1763</v>
      </c>
      <c r="B2" s="134" t="s">
        <v>1518</v>
      </c>
      <c r="C2" s="169" t="s">
        <v>1764</v>
      </c>
      <c r="D2" s="170" t="s">
        <v>1765</v>
      </c>
      <c r="E2" s="170" t="s">
        <v>1766</v>
      </c>
      <c r="F2" s="144" t="s">
        <v>1767</v>
      </c>
      <c r="G2" s="144" t="s">
        <v>1768</v>
      </c>
      <c r="H2" s="171" t="s">
        <v>182</v>
      </c>
      <c r="I2" s="134" t="s">
        <v>1769</v>
      </c>
      <c r="J2" s="134" t="s">
        <v>1770</v>
      </c>
    </row>
    <row r="3" spans="1:10">
      <c r="A3" s="172" t="s">
        <v>1521</v>
      </c>
      <c r="B3" s="173"/>
      <c r="C3" s="174">
        <v>289.5</v>
      </c>
      <c r="D3" s="172"/>
      <c r="E3" s="172"/>
      <c r="F3" s="174">
        <v>289.5</v>
      </c>
      <c r="G3" s="174">
        <f t="shared" ref="G3:G66" si="0">F3</f>
        <v>289.5</v>
      </c>
      <c r="H3" s="149" t="s">
        <v>1771</v>
      </c>
      <c r="I3" s="172" t="s">
        <v>1522</v>
      </c>
      <c r="J3" s="172" t="s">
        <v>1521</v>
      </c>
    </row>
    <row r="4" ht="13.5" spans="1:11">
      <c r="A4" s="172" t="s">
        <v>1523</v>
      </c>
      <c r="B4" s="173"/>
      <c r="C4" s="174">
        <v>97719.8</v>
      </c>
      <c r="D4" s="172"/>
      <c r="E4" s="172"/>
      <c r="F4" s="174">
        <v>97719.8</v>
      </c>
      <c r="G4" s="174">
        <f t="shared" si="0"/>
        <v>97719.8</v>
      </c>
      <c r="H4" s="149" t="s">
        <v>1771</v>
      </c>
      <c r="I4" s="172" t="s">
        <v>1522</v>
      </c>
      <c r="J4" s="172" t="s">
        <v>1523</v>
      </c>
      <c r="K4" s="175" t="s">
        <v>1772</v>
      </c>
    </row>
    <row r="5" spans="1:11">
      <c r="A5" s="172" t="s">
        <v>1524</v>
      </c>
      <c r="B5" s="173"/>
      <c r="C5" s="174">
        <v>32998.01</v>
      </c>
      <c r="D5" s="172"/>
      <c r="E5" s="172"/>
      <c r="F5" s="174">
        <v>32998.01</v>
      </c>
      <c r="G5" s="174">
        <f t="shared" si="0"/>
        <v>32998.01</v>
      </c>
      <c r="H5" s="149" t="s">
        <v>1771</v>
      </c>
      <c r="I5" s="172" t="s">
        <v>1525</v>
      </c>
      <c r="J5" s="172"/>
      <c r="K5" s="164" t="s">
        <v>1773</v>
      </c>
    </row>
    <row r="6" spans="1:10">
      <c r="A6" s="172" t="s">
        <v>1526</v>
      </c>
      <c r="B6" s="173"/>
      <c r="C6" s="174">
        <v>378391.8</v>
      </c>
      <c r="D6" s="172"/>
      <c r="E6" s="172"/>
      <c r="F6" s="174">
        <v>378391.8</v>
      </c>
      <c r="G6" s="174">
        <f t="shared" si="0"/>
        <v>378391.8</v>
      </c>
      <c r="H6" s="146" t="s">
        <v>1774</v>
      </c>
      <c r="I6" s="172" t="s">
        <v>1522</v>
      </c>
      <c r="J6" s="172" t="s">
        <v>1527</v>
      </c>
    </row>
    <row r="7" spans="1:10">
      <c r="A7" s="172" t="s">
        <v>1528</v>
      </c>
      <c r="B7" s="173"/>
      <c r="C7" s="174">
        <v>266775.1</v>
      </c>
      <c r="D7" s="172"/>
      <c r="E7" s="172"/>
      <c r="F7" s="174">
        <v>266775.1</v>
      </c>
      <c r="G7" s="174">
        <f t="shared" si="0"/>
        <v>266775.1</v>
      </c>
      <c r="H7" s="146" t="s">
        <v>1774</v>
      </c>
      <c r="I7" s="172" t="s">
        <v>1529</v>
      </c>
      <c r="J7" s="172" t="s">
        <v>1530</v>
      </c>
    </row>
    <row r="8" spans="1:10">
      <c r="A8" s="172" t="s">
        <v>1531</v>
      </c>
      <c r="B8" s="173"/>
      <c r="C8" s="174">
        <v>199671.39</v>
      </c>
      <c r="D8" s="172"/>
      <c r="E8" s="172"/>
      <c r="F8" s="174">
        <v>199671.39</v>
      </c>
      <c r="G8" s="174">
        <f t="shared" si="0"/>
        <v>199671.39</v>
      </c>
      <c r="H8" s="146" t="s">
        <v>1774</v>
      </c>
      <c r="I8" s="172" t="s">
        <v>1529</v>
      </c>
      <c r="J8" s="172"/>
    </row>
    <row r="9" spans="1:10">
      <c r="A9" s="172" t="s">
        <v>1532</v>
      </c>
      <c r="B9" s="173"/>
      <c r="C9" s="174">
        <v>152750</v>
      </c>
      <c r="D9" s="172"/>
      <c r="E9" s="172"/>
      <c r="F9" s="174">
        <v>152750</v>
      </c>
      <c r="G9" s="174">
        <f t="shared" si="0"/>
        <v>152750</v>
      </c>
      <c r="H9" s="146" t="s">
        <v>1774</v>
      </c>
      <c r="I9" s="172" t="s">
        <v>1533</v>
      </c>
      <c r="J9" s="172" t="s">
        <v>1534</v>
      </c>
    </row>
    <row r="10" spans="1:10">
      <c r="A10" s="172" t="s">
        <v>1535</v>
      </c>
      <c r="B10" s="173"/>
      <c r="C10" s="174">
        <v>94560</v>
      </c>
      <c r="D10" s="172"/>
      <c r="E10" s="172"/>
      <c r="F10" s="174">
        <v>94560</v>
      </c>
      <c r="G10" s="174">
        <f t="shared" si="0"/>
        <v>94560</v>
      </c>
      <c r="H10" s="146" t="s">
        <v>1774</v>
      </c>
      <c r="I10" s="172" t="s">
        <v>1525</v>
      </c>
      <c r="J10" s="172"/>
    </row>
    <row r="11" spans="1:10">
      <c r="A11" s="172" t="s">
        <v>1536</v>
      </c>
      <c r="B11" s="173"/>
      <c r="C11" s="174">
        <v>88396</v>
      </c>
      <c r="D11" s="172"/>
      <c r="E11" s="172"/>
      <c r="F11" s="174">
        <v>88396</v>
      </c>
      <c r="G11" s="174">
        <f t="shared" si="0"/>
        <v>88396</v>
      </c>
      <c r="H11" s="146" t="s">
        <v>1774</v>
      </c>
      <c r="I11" s="172" t="s">
        <v>1529</v>
      </c>
      <c r="J11" s="172"/>
    </row>
    <row r="12" spans="1:10">
      <c r="A12" s="172" t="s">
        <v>1537</v>
      </c>
      <c r="B12" s="173"/>
      <c r="C12" s="174">
        <v>80008.61</v>
      </c>
      <c r="D12" s="172"/>
      <c r="E12" s="172"/>
      <c r="F12" s="174">
        <v>80008.61</v>
      </c>
      <c r="G12" s="174">
        <f t="shared" si="0"/>
        <v>80008.61</v>
      </c>
      <c r="H12" s="146" t="s">
        <v>1774</v>
      </c>
      <c r="I12" s="172" t="s">
        <v>1529</v>
      </c>
      <c r="J12" s="172" t="s">
        <v>1538</v>
      </c>
    </row>
    <row r="13" spans="1:10">
      <c r="A13" s="172" t="s">
        <v>1539</v>
      </c>
      <c r="B13" s="173"/>
      <c r="C13" s="174">
        <v>72000</v>
      </c>
      <c r="D13" s="172"/>
      <c r="E13" s="172"/>
      <c r="F13" s="174">
        <v>72000</v>
      </c>
      <c r="G13" s="174">
        <f t="shared" si="0"/>
        <v>72000</v>
      </c>
      <c r="H13" s="146" t="s">
        <v>1774</v>
      </c>
      <c r="I13" s="172" t="s">
        <v>1522</v>
      </c>
      <c r="J13" s="172" t="s">
        <v>1540</v>
      </c>
    </row>
    <row r="14" spans="1:10">
      <c r="A14" s="172" t="s">
        <v>1541</v>
      </c>
      <c r="B14" s="173"/>
      <c r="C14" s="174">
        <v>71225.54</v>
      </c>
      <c r="D14" s="172"/>
      <c r="E14" s="172"/>
      <c r="F14" s="174">
        <v>71225.54</v>
      </c>
      <c r="G14" s="174">
        <f t="shared" si="0"/>
        <v>71225.54</v>
      </c>
      <c r="H14" s="146" t="s">
        <v>1774</v>
      </c>
      <c r="I14" s="172" t="s">
        <v>1529</v>
      </c>
      <c r="J14" s="172"/>
    </row>
    <row r="15" s="164" customFormat="1" spans="1:10">
      <c r="A15" s="172" t="s">
        <v>1775</v>
      </c>
      <c r="B15" s="173"/>
      <c r="C15" s="174">
        <v>71223.91</v>
      </c>
      <c r="D15" s="172"/>
      <c r="E15" s="172"/>
      <c r="F15" s="174">
        <v>71223.91</v>
      </c>
      <c r="G15" s="174">
        <f t="shared" si="0"/>
        <v>71223.91</v>
      </c>
      <c r="H15" s="146" t="s">
        <v>1774</v>
      </c>
      <c r="I15" s="172" t="s">
        <v>1522</v>
      </c>
      <c r="J15" s="172" t="s">
        <v>1543</v>
      </c>
    </row>
    <row r="16" spans="1:10">
      <c r="A16" s="172" t="s">
        <v>1544</v>
      </c>
      <c r="B16" s="173"/>
      <c r="C16" s="174">
        <v>57339.12</v>
      </c>
      <c r="D16" s="172"/>
      <c r="E16" s="172"/>
      <c r="F16" s="174">
        <v>57339.12</v>
      </c>
      <c r="G16" s="174">
        <f t="shared" si="0"/>
        <v>57339.12</v>
      </c>
      <c r="H16" s="146" t="s">
        <v>1774</v>
      </c>
      <c r="I16" s="172" t="s">
        <v>1529</v>
      </c>
      <c r="J16" s="172" t="s">
        <v>1545</v>
      </c>
    </row>
    <row r="17" spans="1:10">
      <c r="A17" s="172" t="s">
        <v>1546</v>
      </c>
      <c r="B17" s="173"/>
      <c r="C17" s="174">
        <v>47510</v>
      </c>
      <c r="D17" s="172"/>
      <c r="E17" s="172"/>
      <c r="F17" s="174">
        <v>47510</v>
      </c>
      <c r="G17" s="174">
        <f t="shared" si="0"/>
        <v>47510</v>
      </c>
      <c r="H17" s="146" t="s">
        <v>1774</v>
      </c>
      <c r="I17" s="172" t="s">
        <v>1533</v>
      </c>
      <c r="J17" s="172"/>
    </row>
    <row r="18" spans="1:10">
      <c r="A18" s="172" t="s">
        <v>1547</v>
      </c>
      <c r="B18" s="173"/>
      <c r="C18" s="174">
        <v>43968</v>
      </c>
      <c r="D18" s="172"/>
      <c r="E18" s="172"/>
      <c r="F18" s="174">
        <v>43968</v>
      </c>
      <c r="G18" s="174">
        <f t="shared" si="0"/>
        <v>43968</v>
      </c>
      <c r="H18" s="146" t="s">
        <v>1774</v>
      </c>
      <c r="I18" s="172" t="s">
        <v>1533</v>
      </c>
      <c r="J18" s="172" t="s">
        <v>1548</v>
      </c>
    </row>
    <row r="19" spans="1:10">
      <c r="A19" s="172" t="s">
        <v>1549</v>
      </c>
      <c r="B19" s="173"/>
      <c r="C19" s="174">
        <v>41984</v>
      </c>
      <c r="D19" s="172"/>
      <c r="E19" s="172"/>
      <c r="F19" s="174">
        <v>41984</v>
      </c>
      <c r="G19" s="174">
        <f t="shared" si="0"/>
        <v>41984</v>
      </c>
      <c r="H19" s="146" t="s">
        <v>1774</v>
      </c>
      <c r="I19" s="172" t="s">
        <v>1533</v>
      </c>
      <c r="J19" s="172"/>
    </row>
    <row r="20" spans="1:10">
      <c r="A20" s="172" t="s">
        <v>1550</v>
      </c>
      <c r="B20" s="173"/>
      <c r="C20" s="174">
        <v>40579</v>
      </c>
      <c r="D20" s="172"/>
      <c r="E20" s="172"/>
      <c r="F20" s="174">
        <v>40579</v>
      </c>
      <c r="G20" s="174">
        <f t="shared" si="0"/>
        <v>40579</v>
      </c>
      <c r="H20" s="146" t="s">
        <v>1774</v>
      </c>
      <c r="I20" s="172" t="s">
        <v>1529</v>
      </c>
      <c r="J20" s="172"/>
    </row>
    <row r="21" spans="1:10">
      <c r="A21" s="172" t="s">
        <v>1551</v>
      </c>
      <c r="B21" s="173"/>
      <c r="C21" s="174">
        <v>39876</v>
      </c>
      <c r="D21" s="172"/>
      <c r="E21" s="172"/>
      <c r="F21" s="174">
        <v>39876</v>
      </c>
      <c r="G21" s="174">
        <f t="shared" si="0"/>
        <v>39876</v>
      </c>
      <c r="H21" s="146" t="s">
        <v>1774</v>
      </c>
      <c r="I21" s="172" t="s">
        <v>1525</v>
      </c>
      <c r="J21" s="172"/>
    </row>
    <row r="22" spans="1:10">
      <c r="A22" s="172" t="s">
        <v>1552</v>
      </c>
      <c r="B22" s="173"/>
      <c r="C22" s="174">
        <v>39270</v>
      </c>
      <c r="D22" s="172"/>
      <c r="E22" s="172"/>
      <c r="F22" s="174">
        <v>39270</v>
      </c>
      <c r="G22" s="174">
        <f t="shared" si="0"/>
        <v>39270</v>
      </c>
      <c r="H22" s="146" t="s">
        <v>1774</v>
      </c>
      <c r="I22" s="172" t="s">
        <v>1529</v>
      </c>
      <c r="J22" s="172"/>
    </row>
    <row r="23" spans="1:10">
      <c r="A23" s="172" t="s">
        <v>1553</v>
      </c>
      <c r="B23" s="173"/>
      <c r="C23" s="174">
        <v>37800</v>
      </c>
      <c r="D23" s="172"/>
      <c r="E23" s="172"/>
      <c r="F23" s="174">
        <v>37800</v>
      </c>
      <c r="G23" s="174">
        <f t="shared" si="0"/>
        <v>37800</v>
      </c>
      <c r="H23" s="146" t="s">
        <v>1774</v>
      </c>
      <c r="I23" s="172" t="s">
        <v>1529</v>
      </c>
      <c r="J23" s="172" t="s">
        <v>1554</v>
      </c>
    </row>
    <row r="24" s="164" customFormat="1" spans="1:10">
      <c r="A24" s="149" t="s">
        <v>1555</v>
      </c>
      <c r="B24" s="173"/>
      <c r="C24" s="174">
        <v>35000</v>
      </c>
      <c r="D24" s="172"/>
      <c r="E24" s="172"/>
      <c r="F24" s="174">
        <v>35000</v>
      </c>
      <c r="G24" s="174">
        <f t="shared" si="0"/>
        <v>35000</v>
      </c>
      <c r="H24" s="146" t="s">
        <v>1774</v>
      </c>
      <c r="I24" s="172" t="s">
        <v>1529</v>
      </c>
      <c r="J24" s="172" t="s">
        <v>1556</v>
      </c>
    </row>
    <row r="25" spans="1:10">
      <c r="A25" s="172" t="s">
        <v>1557</v>
      </c>
      <c r="B25" s="173"/>
      <c r="C25" s="174">
        <v>31266</v>
      </c>
      <c r="D25" s="172"/>
      <c r="E25" s="172"/>
      <c r="F25" s="174">
        <v>31266</v>
      </c>
      <c r="G25" s="174">
        <f t="shared" si="0"/>
        <v>31266</v>
      </c>
      <c r="H25" s="146" t="s">
        <v>1774</v>
      </c>
      <c r="I25" s="172" t="s">
        <v>1529</v>
      </c>
      <c r="J25" s="172"/>
    </row>
    <row r="26" spans="1:10">
      <c r="A26" s="172" t="s">
        <v>1558</v>
      </c>
      <c r="B26" s="173"/>
      <c r="C26" s="174">
        <v>30000</v>
      </c>
      <c r="D26" s="172"/>
      <c r="E26" s="172"/>
      <c r="F26" s="174">
        <v>30000</v>
      </c>
      <c r="G26" s="174">
        <f t="shared" si="0"/>
        <v>30000</v>
      </c>
      <c r="H26" s="146" t="s">
        <v>1774</v>
      </c>
      <c r="I26" s="172" t="s">
        <v>1533</v>
      </c>
      <c r="J26" s="172"/>
    </row>
    <row r="27" spans="1:10">
      <c r="A27" s="172" t="s">
        <v>1559</v>
      </c>
      <c r="B27" s="173"/>
      <c r="C27" s="174">
        <v>29560</v>
      </c>
      <c r="D27" s="172"/>
      <c r="E27" s="172"/>
      <c r="F27" s="174">
        <v>29560</v>
      </c>
      <c r="G27" s="174">
        <f t="shared" si="0"/>
        <v>29560</v>
      </c>
      <c r="H27" s="146" t="s">
        <v>1774</v>
      </c>
      <c r="I27" s="172" t="s">
        <v>1525</v>
      </c>
      <c r="J27" s="172"/>
    </row>
    <row r="28" spans="1:10">
      <c r="A28" s="172" t="s">
        <v>1560</v>
      </c>
      <c r="B28" s="173"/>
      <c r="C28" s="174">
        <v>28742.6</v>
      </c>
      <c r="D28" s="172"/>
      <c r="E28" s="172"/>
      <c r="F28" s="174">
        <v>28742.6</v>
      </c>
      <c r="G28" s="174">
        <f t="shared" si="0"/>
        <v>28742.6</v>
      </c>
      <c r="H28" s="146" t="s">
        <v>1774</v>
      </c>
      <c r="I28" s="172" t="s">
        <v>1522</v>
      </c>
      <c r="J28" s="172" t="s">
        <v>1561</v>
      </c>
    </row>
    <row r="29" spans="1:10">
      <c r="A29" s="172" t="s">
        <v>1562</v>
      </c>
      <c r="B29" s="173"/>
      <c r="C29" s="174">
        <v>27107.1</v>
      </c>
      <c r="D29" s="172"/>
      <c r="E29" s="172"/>
      <c r="F29" s="174">
        <v>27107.1</v>
      </c>
      <c r="G29" s="174">
        <f t="shared" si="0"/>
        <v>27107.1</v>
      </c>
      <c r="H29" s="146" t="s">
        <v>1774</v>
      </c>
      <c r="I29" s="172" t="s">
        <v>1522</v>
      </c>
      <c r="J29" s="172" t="s">
        <v>1563</v>
      </c>
    </row>
    <row r="30" spans="1:10">
      <c r="A30" s="172" t="s">
        <v>1564</v>
      </c>
      <c r="B30" s="173"/>
      <c r="C30" s="174">
        <v>25392.4</v>
      </c>
      <c r="D30" s="172"/>
      <c r="E30" s="172"/>
      <c r="F30" s="174">
        <v>25392.4</v>
      </c>
      <c r="G30" s="174">
        <f t="shared" si="0"/>
        <v>25392.4</v>
      </c>
      <c r="H30" s="146" t="s">
        <v>1774</v>
      </c>
      <c r="I30" s="172" t="s">
        <v>1533</v>
      </c>
      <c r="J30" s="172" t="s">
        <v>1565</v>
      </c>
    </row>
    <row r="31" spans="1:10">
      <c r="A31" s="172" t="s">
        <v>1566</v>
      </c>
      <c r="B31" s="173"/>
      <c r="C31" s="174">
        <v>25122.5</v>
      </c>
      <c r="D31" s="172"/>
      <c r="E31" s="172"/>
      <c r="F31" s="174">
        <v>25122.5</v>
      </c>
      <c r="G31" s="174">
        <f t="shared" si="0"/>
        <v>25122.5</v>
      </c>
      <c r="H31" s="146" t="s">
        <v>1774</v>
      </c>
      <c r="I31" s="172" t="s">
        <v>1522</v>
      </c>
      <c r="J31" s="172"/>
    </row>
    <row r="32" spans="1:10">
      <c r="A32" s="172" t="s">
        <v>1567</v>
      </c>
      <c r="B32" s="173"/>
      <c r="C32" s="174">
        <v>23880</v>
      </c>
      <c r="D32" s="172"/>
      <c r="E32" s="172"/>
      <c r="F32" s="174">
        <v>23880</v>
      </c>
      <c r="G32" s="174">
        <f t="shared" si="0"/>
        <v>23880</v>
      </c>
      <c r="H32" s="146" t="s">
        <v>1774</v>
      </c>
      <c r="I32" s="172" t="s">
        <v>1525</v>
      </c>
      <c r="J32" s="172"/>
    </row>
    <row r="33" spans="1:10">
      <c r="A33" s="172" t="s">
        <v>1568</v>
      </c>
      <c r="B33" s="173"/>
      <c r="C33" s="174">
        <v>23823.03</v>
      </c>
      <c r="D33" s="172"/>
      <c r="E33" s="172"/>
      <c r="F33" s="174">
        <v>23823.03</v>
      </c>
      <c r="G33" s="174">
        <f t="shared" si="0"/>
        <v>23823.03</v>
      </c>
      <c r="H33" s="146" t="s">
        <v>1774</v>
      </c>
      <c r="I33" s="172" t="s">
        <v>1533</v>
      </c>
      <c r="J33" s="172" t="s">
        <v>1569</v>
      </c>
    </row>
    <row r="34" spans="1:10">
      <c r="A34" s="172" t="s">
        <v>1570</v>
      </c>
      <c r="B34" s="173"/>
      <c r="C34" s="174">
        <v>22824.22</v>
      </c>
      <c r="D34" s="172"/>
      <c r="E34" s="172"/>
      <c r="F34" s="174">
        <v>22824.22</v>
      </c>
      <c r="G34" s="174">
        <f t="shared" si="0"/>
        <v>22824.22</v>
      </c>
      <c r="H34" s="146" t="s">
        <v>1774</v>
      </c>
      <c r="I34" s="172" t="s">
        <v>1529</v>
      </c>
      <c r="J34" s="172"/>
    </row>
    <row r="35" spans="1:10">
      <c r="A35" s="172" t="s">
        <v>1571</v>
      </c>
      <c r="B35" s="173"/>
      <c r="C35" s="174">
        <v>21772</v>
      </c>
      <c r="D35" s="172"/>
      <c r="E35" s="172"/>
      <c r="F35" s="174">
        <v>21772</v>
      </c>
      <c r="G35" s="174">
        <f t="shared" si="0"/>
        <v>21772</v>
      </c>
      <c r="H35" s="146" t="s">
        <v>1774</v>
      </c>
      <c r="I35" s="172" t="s">
        <v>1522</v>
      </c>
      <c r="J35" s="172" t="s">
        <v>1572</v>
      </c>
    </row>
    <row r="36" spans="1:10">
      <c r="A36" s="172" t="s">
        <v>1573</v>
      </c>
      <c r="B36" s="173"/>
      <c r="C36" s="174">
        <v>21660</v>
      </c>
      <c r="D36" s="172"/>
      <c r="E36" s="172"/>
      <c r="F36" s="174">
        <v>21660</v>
      </c>
      <c r="G36" s="174">
        <f t="shared" si="0"/>
        <v>21660</v>
      </c>
      <c r="H36" s="146" t="s">
        <v>1774</v>
      </c>
      <c r="I36" s="172" t="s">
        <v>1529</v>
      </c>
      <c r="J36" s="172" t="s">
        <v>1574</v>
      </c>
    </row>
    <row r="37" spans="1:10">
      <c r="A37" s="172" t="s">
        <v>1575</v>
      </c>
      <c r="B37" s="173"/>
      <c r="C37" s="174">
        <v>21309.6</v>
      </c>
      <c r="D37" s="172"/>
      <c r="E37" s="172"/>
      <c r="F37" s="174">
        <v>21309.6</v>
      </c>
      <c r="G37" s="174">
        <f t="shared" si="0"/>
        <v>21309.6</v>
      </c>
      <c r="H37" s="146" t="s">
        <v>1774</v>
      </c>
      <c r="I37" s="172" t="s">
        <v>1533</v>
      </c>
      <c r="J37" s="172"/>
    </row>
    <row r="38" spans="1:10">
      <c r="A38" s="172" t="s">
        <v>1576</v>
      </c>
      <c r="B38" s="173"/>
      <c r="C38" s="174">
        <v>20570.24</v>
      </c>
      <c r="D38" s="172"/>
      <c r="E38" s="172"/>
      <c r="F38" s="174">
        <v>20570.24</v>
      </c>
      <c r="G38" s="174">
        <f t="shared" si="0"/>
        <v>20570.24</v>
      </c>
      <c r="H38" s="146" t="s">
        <v>1774</v>
      </c>
      <c r="I38" s="172" t="s">
        <v>1529</v>
      </c>
      <c r="J38" s="172" t="s">
        <v>1577</v>
      </c>
    </row>
    <row r="39" spans="1:10">
      <c r="A39" s="172" t="s">
        <v>1578</v>
      </c>
      <c r="B39" s="173"/>
      <c r="C39" s="174">
        <v>19000</v>
      </c>
      <c r="D39" s="172"/>
      <c r="E39" s="172"/>
      <c r="F39" s="174">
        <v>19000</v>
      </c>
      <c r="G39" s="174">
        <f t="shared" si="0"/>
        <v>19000</v>
      </c>
      <c r="H39" s="146" t="s">
        <v>1774</v>
      </c>
      <c r="I39" s="172" t="s">
        <v>1533</v>
      </c>
      <c r="J39" s="172" t="s">
        <v>1579</v>
      </c>
    </row>
    <row r="40" spans="1:10">
      <c r="A40" s="172" t="s">
        <v>1580</v>
      </c>
      <c r="B40" s="173"/>
      <c r="C40" s="174">
        <v>18980</v>
      </c>
      <c r="D40" s="172"/>
      <c r="E40" s="172"/>
      <c r="F40" s="174">
        <v>18980</v>
      </c>
      <c r="G40" s="174">
        <f t="shared" si="0"/>
        <v>18980</v>
      </c>
      <c r="H40" s="146" t="s">
        <v>1774</v>
      </c>
      <c r="I40" s="172" t="s">
        <v>1533</v>
      </c>
      <c r="J40" s="172" t="s">
        <v>1581</v>
      </c>
    </row>
    <row r="41" spans="1:10">
      <c r="A41" s="172" t="s">
        <v>1582</v>
      </c>
      <c r="B41" s="173"/>
      <c r="C41" s="174">
        <v>17100</v>
      </c>
      <c r="D41" s="172"/>
      <c r="E41" s="172"/>
      <c r="F41" s="174">
        <v>17100</v>
      </c>
      <c r="G41" s="174">
        <f t="shared" si="0"/>
        <v>17100</v>
      </c>
      <c r="H41" s="146" t="s">
        <v>1774</v>
      </c>
      <c r="I41" s="172" t="s">
        <v>1533</v>
      </c>
      <c r="J41" s="172" t="s">
        <v>1583</v>
      </c>
    </row>
    <row r="42" spans="1:10">
      <c r="A42" s="172" t="s">
        <v>1584</v>
      </c>
      <c r="B42" s="173"/>
      <c r="C42" s="174">
        <v>15960</v>
      </c>
      <c r="D42" s="172"/>
      <c r="E42" s="172"/>
      <c r="F42" s="174">
        <v>15960</v>
      </c>
      <c r="G42" s="174">
        <f t="shared" si="0"/>
        <v>15960</v>
      </c>
      <c r="H42" s="146" t="s">
        <v>1774</v>
      </c>
      <c r="I42" s="172" t="s">
        <v>1529</v>
      </c>
      <c r="J42" s="172"/>
    </row>
    <row r="43" spans="1:10">
      <c r="A43" s="172" t="s">
        <v>1585</v>
      </c>
      <c r="B43" s="173"/>
      <c r="C43" s="174">
        <v>14432.68</v>
      </c>
      <c r="D43" s="172"/>
      <c r="E43" s="172"/>
      <c r="F43" s="174">
        <v>14432.68</v>
      </c>
      <c r="G43" s="174">
        <f t="shared" si="0"/>
        <v>14432.68</v>
      </c>
      <c r="H43" s="146" t="s">
        <v>1774</v>
      </c>
      <c r="I43" s="172" t="s">
        <v>1529</v>
      </c>
      <c r="J43" s="172"/>
    </row>
    <row r="44" spans="1:10">
      <c r="A44" s="172" t="s">
        <v>1586</v>
      </c>
      <c r="B44" s="173"/>
      <c r="C44" s="174">
        <v>14118.4</v>
      </c>
      <c r="D44" s="172"/>
      <c r="E44" s="172"/>
      <c r="F44" s="174">
        <v>14118.4</v>
      </c>
      <c r="G44" s="174">
        <f t="shared" si="0"/>
        <v>14118.4</v>
      </c>
      <c r="H44" s="146" t="s">
        <v>1774</v>
      </c>
      <c r="I44" s="172" t="s">
        <v>1525</v>
      </c>
      <c r="J44" s="172"/>
    </row>
    <row r="45" spans="1:10">
      <c r="A45" s="172" t="s">
        <v>1587</v>
      </c>
      <c r="B45" s="173"/>
      <c r="C45" s="174">
        <v>14000</v>
      </c>
      <c r="D45" s="172"/>
      <c r="E45" s="172"/>
      <c r="F45" s="174">
        <v>14000</v>
      </c>
      <c r="G45" s="174">
        <f t="shared" si="0"/>
        <v>14000</v>
      </c>
      <c r="H45" s="146" t="s">
        <v>1774</v>
      </c>
      <c r="I45" s="172" t="s">
        <v>1522</v>
      </c>
      <c r="J45" s="172"/>
    </row>
    <row r="46" spans="1:10">
      <c r="A46" s="172" t="s">
        <v>1588</v>
      </c>
      <c r="B46" s="173"/>
      <c r="C46" s="174">
        <v>14000</v>
      </c>
      <c r="D46" s="172"/>
      <c r="E46" s="172"/>
      <c r="F46" s="174">
        <v>14000</v>
      </c>
      <c r="G46" s="174">
        <f t="shared" si="0"/>
        <v>14000</v>
      </c>
      <c r="H46" s="146" t="s">
        <v>1774</v>
      </c>
      <c r="I46" s="172" t="s">
        <v>1529</v>
      </c>
      <c r="J46" s="172"/>
    </row>
    <row r="47" spans="1:10">
      <c r="A47" s="172" t="s">
        <v>1589</v>
      </c>
      <c r="B47" s="173"/>
      <c r="C47" s="174">
        <v>13909</v>
      </c>
      <c r="D47" s="172"/>
      <c r="E47" s="172"/>
      <c r="F47" s="174">
        <v>13909</v>
      </c>
      <c r="G47" s="174">
        <f t="shared" si="0"/>
        <v>13909</v>
      </c>
      <c r="H47" s="146" t="s">
        <v>1774</v>
      </c>
      <c r="I47" s="172" t="s">
        <v>1533</v>
      </c>
      <c r="J47" s="172"/>
    </row>
    <row r="48" spans="1:10">
      <c r="A48" s="172" t="s">
        <v>1590</v>
      </c>
      <c r="B48" s="173"/>
      <c r="C48" s="174">
        <v>13800</v>
      </c>
      <c r="D48" s="172"/>
      <c r="E48" s="172"/>
      <c r="F48" s="174">
        <v>13800</v>
      </c>
      <c r="G48" s="174">
        <f t="shared" si="0"/>
        <v>13800</v>
      </c>
      <c r="H48" s="146" t="s">
        <v>1774</v>
      </c>
      <c r="I48" s="172" t="s">
        <v>1522</v>
      </c>
      <c r="J48" s="172"/>
    </row>
    <row r="49" spans="1:10">
      <c r="A49" s="172" t="s">
        <v>1591</v>
      </c>
      <c r="B49" s="173"/>
      <c r="C49" s="174">
        <v>13215.01</v>
      </c>
      <c r="D49" s="172"/>
      <c r="E49" s="172"/>
      <c r="F49" s="174">
        <v>13215.01</v>
      </c>
      <c r="G49" s="174">
        <f t="shared" si="0"/>
        <v>13215.01</v>
      </c>
      <c r="H49" s="146" t="s">
        <v>1774</v>
      </c>
      <c r="I49" s="172" t="s">
        <v>1533</v>
      </c>
      <c r="J49" s="172"/>
    </row>
    <row r="50" spans="1:10">
      <c r="A50" s="172" t="s">
        <v>1592</v>
      </c>
      <c r="B50" s="173"/>
      <c r="C50" s="174">
        <v>12788</v>
      </c>
      <c r="D50" s="172"/>
      <c r="E50" s="172"/>
      <c r="F50" s="174">
        <v>12788</v>
      </c>
      <c r="G50" s="174">
        <f t="shared" si="0"/>
        <v>12788</v>
      </c>
      <c r="H50" s="146" t="s">
        <v>1774</v>
      </c>
      <c r="I50" s="172" t="s">
        <v>1522</v>
      </c>
      <c r="J50" s="172"/>
    </row>
    <row r="51" spans="1:10">
      <c r="A51" s="172" t="s">
        <v>1593</v>
      </c>
      <c r="B51" s="173"/>
      <c r="C51" s="174">
        <v>12765.95</v>
      </c>
      <c r="D51" s="172"/>
      <c r="E51" s="172"/>
      <c r="F51" s="174">
        <v>12765.95</v>
      </c>
      <c r="G51" s="174">
        <f t="shared" si="0"/>
        <v>12765.95</v>
      </c>
      <c r="H51" s="146" t="s">
        <v>1774</v>
      </c>
      <c r="I51" s="172" t="s">
        <v>1525</v>
      </c>
      <c r="J51" s="172"/>
    </row>
    <row r="52" spans="1:10">
      <c r="A52" s="172" t="s">
        <v>1594</v>
      </c>
      <c r="B52" s="173"/>
      <c r="C52" s="174">
        <v>12740</v>
      </c>
      <c r="D52" s="172"/>
      <c r="E52" s="172"/>
      <c r="F52" s="174">
        <v>12740</v>
      </c>
      <c r="G52" s="174">
        <f t="shared" si="0"/>
        <v>12740</v>
      </c>
      <c r="H52" s="146" t="s">
        <v>1774</v>
      </c>
      <c r="I52" s="172" t="s">
        <v>1529</v>
      </c>
      <c r="J52" s="172"/>
    </row>
    <row r="53" spans="1:10">
      <c r="A53" s="172" t="s">
        <v>1595</v>
      </c>
      <c r="B53" s="173"/>
      <c r="C53" s="174">
        <v>12600</v>
      </c>
      <c r="D53" s="172"/>
      <c r="E53" s="172"/>
      <c r="F53" s="174">
        <v>12600</v>
      </c>
      <c r="G53" s="174">
        <f t="shared" si="0"/>
        <v>12600</v>
      </c>
      <c r="H53" s="146" t="s">
        <v>1774</v>
      </c>
      <c r="I53" s="172" t="s">
        <v>1525</v>
      </c>
      <c r="J53" s="172"/>
    </row>
    <row r="54" spans="1:10">
      <c r="A54" s="172" t="s">
        <v>1596</v>
      </c>
      <c r="B54" s="173"/>
      <c r="C54" s="174">
        <v>11975.7</v>
      </c>
      <c r="D54" s="172"/>
      <c r="E54" s="172"/>
      <c r="F54" s="174">
        <v>11975.7</v>
      </c>
      <c r="G54" s="174">
        <f t="shared" si="0"/>
        <v>11975.7</v>
      </c>
      <c r="H54" s="146" t="s">
        <v>1774</v>
      </c>
      <c r="I54" s="172" t="s">
        <v>1533</v>
      </c>
      <c r="J54" s="172" t="s">
        <v>1597</v>
      </c>
    </row>
    <row r="55" spans="1:10">
      <c r="A55" s="172" t="s">
        <v>1598</v>
      </c>
      <c r="B55" s="173"/>
      <c r="C55" s="174">
        <v>11530.98</v>
      </c>
      <c r="D55" s="172"/>
      <c r="E55" s="172"/>
      <c r="F55" s="174">
        <v>11530.98</v>
      </c>
      <c r="G55" s="174">
        <f t="shared" si="0"/>
        <v>11530.98</v>
      </c>
      <c r="H55" s="146" t="s">
        <v>1774</v>
      </c>
      <c r="I55" s="172" t="s">
        <v>1533</v>
      </c>
      <c r="J55" s="172"/>
    </row>
    <row r="56" spans="1:10">
      <c r="A56" s="172" t="s">
        <v>1599</v>
      </c>
      <c r="B56" s="173"/>
      <c r="C56" s="174">
        <v>11400</v>
      </c>
      <c r="D56" s="172"/>
      <c r="E56" s="172"/>
      <c r="F56" s="174">
        <v>11400</v>
      </c>
      <c r="G56" s="174">
        <f t="shared" si="0"/>
        <v>11400</v>
      </c>
      <c r="H56" s="146" t="s">
        <v>1774</v>
      </c>
      <c r="I56" s="172" t="s">
        <v>1529</v>
      </c>
      <c r="J56" s="172"/>
    </row>
    <row r="57" spans="1:10">
      <c r="A57" s="172" t="s">
        <v>1600</v>
      </c>
      <c r="B57" s="173"/>
      <c r="C57" s="174">
        <v>10800</v>
      </c>
      <c r="D57" s="172"/>
      <c r="E57" s="172"/>
      <c r="F57" s="174">
        <v>10800</v>
      </c>
      <c r="G57" s="174">
        <f t="shared" si="0"/>
        <v>10800</v>
      </c>
      <c r="H57" s="146" t="s">
        <v>1774</v>
      </c>
      <c r="I57" s="172" t="s">
        <v>1533</v>
      </c>
      <c r="J57" s="172" t="s">
        <v>1601</v>
      </c>
    </row>
    <row r="58" spans="1:10">
      <c r="A58" s="172" t="s">
        <v>1602</v>
      </c>
      <c r="B58" s="173"/>
      <c r="C58" s="174">
        <v>10731.85</v>
      </c>
      <c r="D58" s="172"/>
      <c r="E58" s="172"/>
      <c r="F58" s="174">
        <v>10731.85</v>
      </c>
      <c r="G58" s="174">
        <f t="shared" si="0"/>
        <v>10731.85</v>
      </c>
      <c r="H58" s="146" t="s">
        <v>1774</v>
      </c>
      <c r="I58" s="172" t="s">
        <v>1525</v>
      </c>
      <c r="J58" s="172"/>
    </row>
    <row r="59" spans="1:10">
      <c r="A59" s="172" t="s">
        <v>1603</v>
      </c>
      <c r="B59" s="173"/>
      <c r="C59" s="174">
        <v>10675.8</v>
      </c>
      <c r="D59" s="172"/>
      <c r="E59" s="172"/>
      <c r="F59" s="174">
        <v>10675.8</v>
      </c>
      <c r="G59" s="174">
        <f t="shared" si="0"/>
        <v>10675.8</v>
      </c>
      <c r="H59" s="146" t="s">
        <v>1774</v>
      </c>
      <c r="I59" s="172" t="s">
        <v>1525</v>
      </c>
      <c r="J59" s="172"/>
    </row>
    <row r="60" spans="1:10">
      <c r="A60" s="172" t="s">
        <v>1604</v>
      </c>
      <c r="B60" s="173"/>
      <c r="C60" s="174">
        <v>9997.8</v>
      </c>
      <c r="D60" s="172"/>
      <c r="E60" s="172"/>
      <c r="F60" s="174">
        <v>9997.8</v>
      </c>
      <c r="G60" s="174">
        <f t="shared" si="0"/>
        <v>9997.8</v>
      </c>
      <c r="H60" s="146" t="s">
        <v>1774</v>
      </c>
      <c r="I60" s="172" t="s">
        <v>1529</v>
      </c>
      <c r="J60" s="172" t="s">
        <v>1605</v>
      </c>
    </row>
    <row r="61" spans="1:10">
      <c r="A61" s="172" t="s">
        <v>1606</v>
      </c>
      <c r="B61" s="173"/>
      <c r="C61" s="174">
        <v>9970.31</v>
      </c>
      <c r="D61" s="172"/>
      <c r="E61" s="172"/>
      <c r="F61" s="174">
        <v>9970.31</v>
      </c>
      <c r="G61" s="174">
        <f t="shared" si="0"/>
        <v>9970.31</v>
      </c>
      <c r="H61" s="146" t="s">
        <v>1774</v>
      </c>
      <c r="I61" s="172" t="s">
        <v>1529</v>
      </c>
      <c r="J61" s="172" t="s">
        <v>1607</v>
      </c>
    </row>
    <row r="62" spans="1:10">
      <c r="A62" s="172" t="s">
        <v>1608</v>
      </c>
      <c r="B62" s="173"/>
      <c r="C62" s="174">
        <v>9180.36</v>
      </c>
      <c r="D62" s="172"/>
      <c r="E62" s="172"/>
      <c r="F62" s="174">
        <v>9180.36</v>
      </c>
      <c r="G62" s="174">
        <f t="shared" si="0"/>
        <v>9180.36</v>
      </c>
      <c r="H62" s="146" t="s">
        <v>1774</v>
      </c>
      <c r="I62" s="172" t="s">
        <v>1533</v>
      </c>
      <c r="J62" s="172"/>
    </row>
    <row r="63" spans="1:10">
      <c r="A63" s="172" t="s">
        <v>1609</v>
      </c>
      <c r="B63" s="173"/>
      <c r="C63" s="174">
        <v>9058.51</v>
      </c>
      <c r="D63" s="172"/>
      <c r="E63" s="172"/>
      <c r="F63" s="174">
        <v>9058.51</v>
      </c>
      <c r="G63" s="174">
        <f t="shared" si="0"/>
        <v>9058.51</v>
      </c>
      <c r="H63" s="146" t="s">
        <v>1774</v>
      </c>
      <c r="I63" s="172" t="s">
        <v>1525</v>
      </c>
      <c r="J63" s="172"/>
    </row>
    <row r="64" spans="1:10">
      <c r="A64" s="172" t="s">
        <v>1610</v>
      </c>
      <c r="B64" s="173"/>
      <c r="C64" s="174">
        <v>9026.15</v>
      </c>
      <c r="D64" s="172"/>
      <c r="E64" s="172"/>
      <c r="F64" s="174">
        <v>9026.15</v>
      </c>
      <c r="G64" s="174">
        <f t="shared" si="0"/>
        <v>9026.15</v>
      </c>
      <c r="H64" s="146" t="s">
        <v>1774</v>
      </c>
      <c r="I64" s="172" t="s">
        <v>1533</v>
      </c>
      <c r="J64" s="172"/>
    </row>
    <row r="65" spans="1:10">
      <c r="A65" s="172" t="s">
        <v>1611</v>
      </c>
      <c r="B65" s="173"/>
      <c r="C65" s="174">
        <v>8839.56</v>
      </c>
      <c r="D65" s="172"/>
      <c r="E65" s="172"/>
      <c r="F65" s="174">
        <v>8839.56</v>
      </c>
      <c r="G65" s="174">
        <f t="shared" si="0"/>
        <v>8839.56</v>
      </c>
      <c r="H65" s="146" t="s">
        <v>1774</v>
      </c>
      <c r="I65" s="172" t="s">
        <v>1522</v>
      </c>
      <c r="J65" s="172"/>
    </row>
    <row r="66" spans="1:10">
      <c r="A66" s="172" t="s">
        <v>1612</v>
      </c>
      <c r="B66" s="173"/>
      <c r="C66" s="174">
        <v>8697.8</v>
      </c>
      <c r="D66" s="172"/>
      <c r="E66" s="172"/>
      <c r="F66" s="174">
        <v>8697.8</v>
      </c>
      <c r="G66" s="174">
        <f t="shared" si="0"/>
        <v>8697.8</v>
      </c>
      <c r="H66" s="146" t="s">
        <v>1774</v>
      </c>
      <c r="I66" s="172" t="s">
        <v>1533</v>
      </c>
      <c r="J66" s="172"/>
    </row>
    <row r="67" spans="1:10">
      <c r="A67" s="172" t="s">
        <v>1613</v>
      </c>
      <c r="B67" s="173"/>
      <c r="C67" s="174">
        <v>8198.47</v>
      </c>
      <c r="D67" s="172"/>
      <c r="E67" s="172"/>
      <c r="F67" s="174">
        <v>8198.47</v>
      </c>
      <c r="G67" s="174">
        <f t="shared" ref="G67:G130" si="1">F67</f>
        <v>8198.47</v>
      </c>
      <c r="H67" s="146" t="s">
        <v>1774</v>
      </c>
      <c r="I67" s="172" t="s">
        <v>1529</v>
      </c>
      <c r="J67" s="172"/>
    </row>
    <row r="68" spans="1:10">
      <c r="A68" s="172" t="s">
        <v>1614</v>
      </c>
      <c r="B68" s="173"/>
      <c r="C68" s="174">
        <v>8000</v>
      </c>
      <c r="D68" s="172"/>
      <c r="E68" s="172"/>
      <c r="F68" s="174">
        <v>8000</v>
      </c>
      <c r="G68" s="174">
        <f t="shared" si="1"/>
        <v>8000</v>
      </c>
      <c r="H68" s="146" t="s">
        <v>1774</v>
      </c>
      <c r="I68" s="172" t="s">
        <v>1525</v>
      </c>
      <c r="J68" s="172"/>
    </row>
    <row r="69" spans="1:10">
      <c r="A69" s="172" t="s">
        <v>1615</v>
      </c>
      <c r="B69" s="173"/>
      <c r="C69" s="174">
        <v>8000</v>
      </c>
      <c r="D69" s="172"/>
      <c r="E69" s="172"/>
      <c r="F69" s="174">
        <v>8000</v>
      </c>
      <c r="G69" s="174">
        <f t="shared" si="1"/>
        <v>8000</v>
      </c>
      <c r="H69" s="146" t="s">
        <v>1774</v>
      </c>
      <c r="I69" s="172" t="s">
        <v>1525</v>
      </c>
      <c r="J69" s="172"/>
    </row>
    <row r="70" spans="1:10">
      <c r="A70" s="172" t="s">
        <v>1616</v>
      </c>
      <c r="B70" s="173"/>
      <c r="C70" s="174">
        <v>8000</v>
      </c>
      <c r="D70" s="172"/>
      <c r="E70" s="172"/>
      <c r="F70" s="174">
        <v>8000</v>
      </c>
      <c r="G70" s="174">
        <f t="shared" si="1"/>
        <v>8000</v>
      </c>
      <c r="H70" s="146" t="s">
        <v>1774</v>
      </c>
      <c r="I70" s="172" t="s">
        <v>1533</v>
      </c>
      <c r="J70" s="172" t="s">
        <v>1617</v>
      </c>
    </row>
    <row r="71" spans="1:10">
      <c r="A71" s="172" t="s">
        <v>1618</v>
      </c>
      <c r="B71" s="173"/>
      <c r="C71" s="174">
        <v>7960</v>
      </c>
      <c r="D71" s="172"/>
      <c r="E71" s="172"/>
      <c r="F71" s="174">
        <v>7960</v>
      </c>
      <c r="G71" s="174">
        <f t="shared" si="1"/>
        <v>7960</v>
      </c>
      <c r="H71" s="146" t="s">
        <v>1774</v>
      </c>
      <c r="I71" s="172" t="s">
        <v>1525</v>
      </c>
      <c r="J71" s="172"/>
    </row>
    <row r="72" spans="1:10">
      <c r="A72" s="172" t="s">
        <v>1619</v>
      </c>
      <c r="B72" s="173"/>
      <c r="C72" s="174">
        <v>7796.16</v>
      </c>
      <c r="D72" s="172"/>
      <c r="E72" s="172"/>
      <c r="F72" s="174">
        <v>7796.16</v>
      </c>
      <c r="G72" s="174">
        <f t="shared" si="1"/>
        <v>7796.16</v>
      </c>
      <c r="H72" s="146" t="s">
        <v>1774</v>
      </c>
      <c r="I72" s="172" t="s">
        <v>1525</v>
      </c>
      <c r="J72" s="172"/>
    </row>
    <row r="73" spans="1:10">
      <c r="A73" s="172" t="s">
        <v>1620</v>
      </c>
      <c r="B73" s="173"/>
      <c r="C73" s="174">
        <v>7742.44</v>
      </c>
      <c r="D73" s="172"/>
      <c r="E73" s="172"/>
      <c r="F73" s="174">
        <v>7742.44</v>
      </c>
      <c r="G73" s="174">
        <f t="shared" si="1"/>
        <v>7742.44</v>
      </c>
      <c r="H73" s="146" t="s">
        <v>1774</v>
      </c>
      <c r="I73" s="172" t="s">
        <v>1533</v>
      </c>
      <c r="J73" s="172"/>
    </row>
    <row r="74" spans="1:10">
      <c r="A74" s="172" t="s">
        <v>1621</v>
      </c>
      <c r="B74" s="173"/>
      <c r="C74" s="174">
        <v>6752.83</v>
      </c>
      <c r="D74" s="172"/>
      <c r="E74" s="172"/>
      <c r="F74" s="174">
        <v>6752.83</v>
      </c>
      <c r="G74" s="174">
        <f t="shared" si="1"/>
        <v>6752.83</v>
      </c>
      <c r="H74" s="146" t="s">
        <v>1774</v>
      </c>
      <c r="I74" s="172" t="s">
        <v>1533</v>
      </c>
      <c r="J74" s="172"/>
    </row>
    <row r="75" spans="1:10">
      <c r="A75" s="172" t="s">
        <v>1622</v>
      </c>
      <c r="B75" s="173"/>
      <c r="C75" s="174">
        <v>6500</v>
      </c>
      <c r="D75" s="172"/>
      <c r="E75" s="172"/>
      <c r="F75" s="174">
        <v>6500</v>
      </c>
      <c r="G75" s="174">
        <f t="shared" si="1"/>
        <v>6500</v>
      </c>
      <c r="H75" s="146" t="s">
        <v>1774</v>
      </c>
      <c r="I75" s="172" t="s">
        <v>1533</v>
      </c>
      <c r="J75" s="172"/>
    </row>
    <row r="76" spans="1:10">
      <c r="A76" s="172" t="s">
        <v>1623</v>
      </c>
      <c r="B76" s="173"/>
      <c r="C76" s="174">
        <v>6500</v>
      </c>
      <c r="D76" s="172"/>
      <c r="E76" s="172"/>
      <c r="F76" s="174">
        <v>6500</v>
      </c>
      <c r="G76" s="174">
        <f t="shared" si="1"/>
        <v>6500</v>
      </c>
      <c r="H76" s="146" t="s">
        <v>1774</v>
      </c>
      <c r="I76" s="172" t="s">
        <v>1529</v>
      </c>
      <c r="J76" s="172"/>
    </row>
    <row r="77" spans="1:10">
      <c r="A77" s="172" t="s">
        <v>402</v>
      </c>
      <c r="B77" s="173"/>
      <c r="C77" s="174">
        <v>6208</v>
      </c>
      <c r="D77" s="172"/>
      <c r="E77" s="172"/>
      <c r="F77" s="174">
        <v>6208</v>
      </c>
      <c r="G77" s="174">
        <f t="shared" si="1"/>
        <v>6208</v>
      </c>
      <c r="H77" s="146" t="s">
        <v>1774</v>
      </c>
      <c r="I77" s="172" t="s">
        <v>1525</v>
      </c>
      <c r="J77" s="172"/>
    </row>
    <row r="78" spans="1:10">
      <c r="A78" s="172" t="s">
        <v>1624</v>
      </c>
      <c r="B78" s="173"/>
      <c r="C78" s="174">
        <v>6120</v>
      </c>
      <c r="D78" s="172"/>
      <c r="E78" s="172"/>
      <c r="F78" s="174">
        <v>6120</v>
      </c>
      <c r="G78" s="174">
        <f t="shared" si="1"/>
        <v>6120</v>
      </c>
      <c r="H78" s="146" t="s">
        <v>1774</v>
      </c>
      <c r="I78" s="172" t="s">
        <v>1525</v>
      </c>
      <c r="J78" s="172"/>
    </row>
    <row r="79" spans="1:10">
      <c r="A79" s="172" t="s">
        <v>497</v>
      </c>
      <c r="B79" s="173"/>
      <c r="C79" s="174">
        <v>6060</v>
      </c>
      <c r="D79" s="172"/>
      <c r="E79" s="172"/>
      <c r="F79" s="174">
        <v>6060</v>
      </c>
      <c r="G79" s="174">
        <f t="shared" si="1"/>
        <v>6060</v>
      </c>
      <c r="H79" s="146" t="s">
        <v>1774</v>
      </c>
      <c r="I79" s="172" t="s">
        <v>1529</v>
      </c>
      <c r="J79" s="172" t="s">
        <v>1625</v>
      </c>
    </row>
    <row r="80" spans="1:10">
      <c r="A80" s="172" t="s">
        <v>1626</v>
      </c>
      <c r="B80" s="173"/>
      <c r="C80" s="174">
        <v>6000</v>
      </c>
      <c r="D80" s="172"/>
      <c r="E80" s="172"/>
      <c r="F80" s="174">
        <v>6000</v>
      </c>
      <c r="G80" s="174">
        <f t="shared" si="1"/>
        <v>6000</v>
      </c>
      <c r="H80" s="146" t="s">
        <v>1774</v>
      </c>
      <c r="I80" s="172" t="s">
        <v>1525</v>
      </c>
      <c r="J80" s="172"/>
    </row>
    <row r="81" spans="1:10">
      <c r="A81" s="172" t="s">
        <v>1627</v>
      </c>
      <c r="B81" s="173"/>
      <c r="C81" s="174">
        <v>6000</v>
      </c>
      <c r="D81" s="172"/>
      <c r="E81" s="172"/>
      <c r="F81" s="174">
        <v>6000</v>
      </c>
      <c r="G81" s="174">
        <f t="shared" si="1"/>
        <v>6000</v>
      </c>
      <c r="H81" s="146" t="s">
        <v>1774</v>
      </c>
      <c r="I81" s="172" t="s">
        <v>1525</v>
      </c>
      <c r="J81" s="172"/>
    </row>
    <row r="82" spans="1:10">
      <c r="A82" s="172" t="s">
        <v>1628</v>
      </c>
      <c r="B82" s="173"/>
      <c r="C82" s="174">
        <v>5900</v>
      </c>
      <c r="D82" s="172"/>
      <c r="E82" s="172"/>
      <c r="F82" s="174">
        <v>5900</v>
      </c>
      <c r="G82" s="174">
        <f t="shared" si="1"/>
        <v>5900</v>
      </c>
      <c r="H82" s="146" t="s">
        <v>1774</v>
      </c>
      <c r="I82" s="172" t="s">
        <v>1525</v>
      </c>
      <c r="J82" s="172"/>
    </row>
    <row r="83" spans="1:10">
      <c r="A83" s="172" t="s">
        <v>1629</v>
      </c>
      <c r="B83" s="173"/>
      <c r="C83" s="174">
        <v>5843.59</v>
      </c>
      <c r="D83" s="172"/>
      <c r="E83" s="172"/>
      <c r="F83" s="174">
        <v>5843.59</v>
      </c>
      <c r="G83" s="174">
        <f t="shared" si="1"/>
        <v>5843.59</v>
      </c>
      <c r="H83" s="146" t="s">
        <v>1774</v>
      </c>
      <c r="I83" s="172" t="s">
        <v>1525</v>
      </c>
      <c r="J83" s="172"/>
    </row>
    <row r="84" spans="1:10">
      <c r="A84" s="172" t="s">
        <v>1630</v>
      </c>
      <c r="B84" s="173"/>
      <c r="C84" s="174">
        <v>5800</v>
      </c>
      <c r="D84" s="172"/>
      <c r="E84" s="172"/>
      <c r="F84" s="174">
        <v>5800</v>
      </c>
      <c r="G84" s="174">
        <f t="shared" si="1"/>
        <v>5800</v>
      </c>
      <c r="H84" s="146" t="s">
        <v>1774</v>
      </c>
      <c r="I84" s="172" t="s">
        <v>1533</v>
      </c>
      <c r="J84" s="172"/>
    </row>
    <row r="85" spans="1:10">
      <c r="A85" s="172" t="s">
        <v>1631</v>
      </c>
      <c r="B85" s="173"/>
      <c r="C85" s="174">
        <v>5742</v>
      </c>
      <c r="D85" s="172"/>
      <c r="E85" s="172"/>
      <c r="F85" s="174">
        <v>5742</v>
      </c>
      <c r="G85" s="174">
        <f t="shared" si="1"/>
        <v>5742</v>
      </c>
      <c r="H85" s="146" t="s">
        <v>1774</v>
      </c>
      <c r="I85" s="172" t="s">
        <v>1525</v>
      </c>
      <c r="J85" s="172"/>
    </row>
    <row r="86" spans="1:10">
      <c r="A86" s="172" t="s">
        <v>1632</v>
      </c>
      <c r="B86" s="173"/>
      <c r="C86" s="174">
        <v>5716.5</v>
      </c>
      <c r="D86" s="172"/>
      <c r="E86" s="172"/>
      <c r="F86" s="174">
        <v>5716.5</v>
      </c>
      <c r="G86" s="174">
        <f t="shared" si="1"/>
        <v>5716.5</v>
      </c>
      <c r="H86" s="146" t="s">
        <v>1774</v>
      </c>
      <c r="I86" s="172" t="s">
        <v>1533</v>
      </c>
      <c r="J86" s="172"/>
    </row>
    <row r="87" spans="1:10">
      <c r="A87" s="172" t="s">
        <v>1633</v>
      </c>
      <c r="B87" s="173"/>
      <c r="C87" s="174">
        <v>5280</v>
      </c>
      <c r="D87" s="172"/>
      <c r="E87" s="172"/>
      <c r="F87" s="174">
        <v>5280</v>
      </c>
      <c r="G87" s="174">
        <f t="shared" si="1"/>
        <v>5280</v>
      </c>
      <c r="H87" s="146" t="s">
        <v>1774</v>
      </c>
      <c r="I87" s="172" t="s">
        <v>1525</v>
      </c>
      <c r="J87" s="172"/>
    </row>
    <row r="88" spans="1:10">
      <c r="A88" s="172" t="s">
        <v>1634</v>
      </c>
      <c r="B88" s="173"/>
      <c r="C88" s="174">
        <v>5000</v>
      </c>
      <c r="D88" s="172"/>
      <c r="E88" s="172"/>
      <c r="F88" s="174">
        <v>5000</v>
      </c>
      <c r="G88" s="174">
        <f t="shared" si="1"/>
        <v>5000</v>
      </c>
      <c r="H88" s="146" t="s">
        <v>1774</v>
      </c>
      <c r="I88" s="172" t="s">
        <v>1525</v>
      </c>
      <c r="J88" s="172"/>
    </row>
    <row r="89" spans="1:10">
      <c r="A89" s="172" t="s">
        <v>1635</v>
      </c>
      <c r="B89" s="173"/>
      <c r="C89" s="174">
        <v>5000</v>
      </c>
      <c r="D89" s="172"/>
      <c r="E89" s="172"/>
      <c r="F89" s="174">
        <v>5000</v>
      </c>
      <c r="G89" s="174">
        <f t="shared" si="1"/>
        <v>5000</v>
      </c>
      <c r="H89" s="146" t="s">
        <v>1774</v>
      </c>
      <c r="I89" s="172" t="s">
        <v>1525</v>
      </c>
      <c r="J89" s="172"/>
    </row>
    <row r="90" spans="1:10">
      <c r="A90" s="172" t="s">
        <v>1636</v>
      </c>
      <c r="B90" s="173"/>
      <c r="C90" s="174">
        <v>5000</v>
      </c>
      <c r="D90" s="172"/>
      <c r="E90" s="172"/>
      <c r="F90" s="174">
        <v>5000</v>
      </c>
      <c r="G90" s="174">
        <f t="shared" si="1"/>
        <v>5000</v>
      </c>
      <c r="H90" s="146" t="s">
        <v>1774</v>
      </c>
      <c r="I90" s="172" t="s">
        <v>1533</v>
      </c>
      <c r="J90" s="172"/>
    </row>
    <row r="91" spans="1:10">
      <c r="A91" s="172" t="s">
        <v>1637</v>
      </c>
      <c r="B91" s="173"/>
      <c r="C91" s="174">
        <v>4955.99</v>
      </c>
      <c r="D91" s="172"/>
      <c r="E91" s="172"/>
      <c r="F91" s="174">
        <v>4955.99</v>
      </c>
      <c r="G91" s="174">
        <f t="shared" si="1"/>
        <v>4955.99</v>
      </c>
      <c r="H91" s="146" t="s">
        <v>1774</v>
      </c>
      <c r="I91" s="172" t="s">
        <v>1533</v>
      </c>
      <c r="J91" s="172"/>
    </row>
    <row r="92" spans="1:10">
      <c r="A92" s="172" t="s">
        <v>752</v>
      </c>
      <c r="B92" s="173"/>
      <c r="C92" s="174">
        <v>4592</v>
      </c>
      <c r="D92" s="172"/>
      <c r="E92" s="172"/>
      <c r="F92" s="174">
        <v>4592</v>
      </c>
      <c r="G92" s="174">
        <f t="shared" si="1"/>
        <v>4592</v>
      </c>
      <c r="H92" s="146" t="s">
        <v>1774</v>
      </c>
      <c r="I92" s="172" t="s">
        <v>1529</v>
      </c>
      <c r="J92" s="172"/>
    </row>
    <row r="93" spans="1:10">
      <c r="A93" s="172" t="s">
        <v>1638</v>
      </c>
      <c r="B93" s="173"/>
      <c r="C93" s="174">
        <v>4590.1</v>
      </c>
      <c r="D93" s="172"/>
      <c r="E93" s="172"/>
      <c r="F93" s="174">
        <v>4590.1</v>
      </c>
      <c r="G93" s="174">
        <f t="shared" si="1"/>
        <v>4590.1</v>
      </c>
      <c r="H93" s="146" t="s">
        <v>1774</v>
      </c>
      <c r="I93" s="172" t="s">
        <v>1522</v>
      </c>
      <c r="J93" s="172"/>
    </row>
    <row r="94" spans="1:10">
      <c r="A94" s="172" t="s">
        <v>377</v>
      </c>
      <c r="B94" s="173"/>
      <c r="C94" s="174">
        <v>4570</v>
      </c>
      <c r="D94" s="172"/>
      <c r="E94" s="172"/>
      <c r="F94" s="174">
        <v>4570</v>
      </c>
      <c r="G94" s="174">
        <f t="shared" si="1"/>
        <v>4570</v>
      </c>
      <c r="H94" s="146" t="s">
        <v>1774</v>
      </c>
      <c r="I94" s="172" t="s">
        <v>1525</v>
      </c>
      <c r="J94" s="172"/>
    </row>
    <row r="95" spans="1:10">
      <c r="A95" s="172" t="s">
        <v>1639</v>
      </c>
      <c r="B95" s="173"/>
      <c r="C95" s="174">
        <v>4000</v>
      </c>
      <c r="D95" s="172"/>
      <c r="E95" s="172"/>
      <c r="F95" s="174">
        <v>4000</v>
      </c>
      <c r="G95" s="174">
        <f t="shared" si="1"/>
        <v>4000</v>
      </c>
      <c r="H95" s="146" t="s">
        <v>1774</v>
      </c>
      <c r="I95" s="172" t="s">
        <v>1533</v>
      </c>
      <c r="J95" s="172"/>
    </row>
    <row r="96" spans="1:10">
      <c r="A96" s="172" t="s">
        <v>1640</v>
      </c>
      <c r="B96" s="173"/>
      <c r="C96" s="174">
        <v>3953.7</v>
      </c>
      <c r="D96" s="172"/>
      <c r="E96" s="172"/>
      <c r="F96" s="174">
        <v>3953.7</v>
      </c>
      <c r="G96" s="174">
        <f t="shared" si="1"/>
        <v>3953.7</v>
      </c>
      <c r="H96" s="146" t="s">
        <v>1774</v>
      </c>
      <c r="I96" s="172" t="s">
        <v>1533</v>
      </c>
      <c r="J96" s="172"/>
    </row>
    <row r="97" spans="1:10">
      <c r="A97" s="172" t="s">
        <v>1641</v>
      </c>
      <c r="B97" s="173"/>
      <c r="C97" s="174">
        <v>3756</v>
      </c>
      <c r="D97" s="172"/>
      <c r="E97" s="172"/>
      <c r="F97" s="174">
        <v>3756</v>
      </c>
      <c r="G97" s="174">
        <f t="shared" si="1"/>
        <v>3756</v>
      </c>
      <c r="H97" s="146" t="s">
        <v>1774</v>
      </c>
      <c r="I97" s="172" t="s">
        <v>1529</v>
      </c>
      <c r="J97" s="172"/>
    </row>
    <row r="98" spans="1:10">
      <c r="A98" s="172" t="s">
        <v>1642</v>
      </c>
      <c r="B98" s="173"/>
      <c r="C98" s="174">
        <v>3684.4</v>
      </c>
      <c r="D98" s="172"/>
      <c r="E98" s="172"/>
      <c r="F98" s="174">
        <v>3684.4</v>
      </c>
      <c r="G98" s="174">
        <f t="shared" si="1"/>
        <v>3684.4</v>
      </c>
      <c r="H98" s="146" t="s">
        <v>1774</v>
      </c>
      <c r="I98" s="172" t="s">
        <v>1533</v>
      </c>
      <c r="J98" s="172"/>
    </row>
    <row r="99" spans="1:10">
      <c r="A99" s="172" t="s">
        <v>1643</v>
      </c>
      <c r="B99" s="173"/>
      <c r="C99" s="174">
        <v>3645.01</v>
      </c>
      <c r="D99" s="172"/>
      <c r="E99" s="172"/>
      <c r="F99" s="174">
        <v>3645.01</v>
      </c>
      <c r="G99" s="174">
        <f t="shared" si="1"/>
        <v>3645.01</v>
      </c>
      <c r="H99" s="146" t="s">
        <v>1774</v>
      </c>
      <c r="I99" s="172" t="s">
        <v>1529</v>
      </c>
      <c r="J99" s="172"/>
    </row>
    <row r="100" spans="1:10">
      <c r="A100" s="172" t="s">
        <v>1644</v>
      </c>
      <c r="B100" s="173"/>
      <c r="C100" s="174">
        <v>3599.6</v>
      </c>
      <c r="D100" s="172"/>
      <c r="E100" s="172"/>
      <c r="F100" s="174">
        <v>3599.6</v>
      </c>
      <c r="G100" s="174">
        <f t="shared" si="1"/>
        <v>3599.6</v>
      </c>
      <c r="H100" s="146" t="s">
        <v>1774</v>
      </c>
      <c r="I100" s="172" t="s">
        <v>1522</v>
      </c>
      <c r="J100" s="172"/>
    </row>
    <row r="101" spans="1:10">
      <c r="A101" s="172" t="s">
        <v>292</v>
      </c>
      <c r="B101" s="173"/>
      <c r="C101" s="174">
        <v>3500</v>
      </c>
      <c r="D101" s="172"/>
      <c r="E101" s="172"/>
      <c r="F101" s="174">
        <v>3500</v>
      </c>
      <c r="G101" s="174">
        <f t="shared" si="1"/>
        <v>3500</v>
      </c>
      <c r="H101" s="146" t="s">
        <v>1774</v>
      </c>
      <c r="I101" s="172" t="s">
        <v>1529</v>
      </c>
      <c r="J101" s="172"/>
    </row>
    <row r="102" spans="1:10">
      <c r="A102" s="172" t="s">
        <v>1645</v>
      </c>
      <c r="B102" s="173"/>
      <c r="C102" s="174">
        <v>3457.28</v>
      </c>
      <c r="D102" s="172"/>
      <c r="E102" s="172"/>
      <c r="F102" s="174">
        <v>3457.28</v>
      </c>
      <c r="G102" s="174">
        <f t="shared" si="1"/>
        <v>3457.28</v>
      </c>
      <c r="H102" s="146" t="s">
        <v>1774</v>
      </c>
      <c r="I102" s="172" t="s">
        <v>1525</v>
      </c>
      <c r="J102" s="172"/>
    </row>
    <row r="103" spans="1:10">
      <c r="A103" s="172" t="s">
        <v>1646</v>
      </c>
      <c r="B103" s="173"/>
      <c r="C103" s="174">
        <v>3200</v>
      </c>
      <c r="D103" s="172"/>
      <c r="E103" s="172"/>
      <c r="F103" s="174">
        <v>3200</v>
      </c>
      <c r="G103" s="174">
        <f t="shared" si="1"/>
        <v>3200</v>
      </c>
      <c r="H103" s="146" t="s">
        <v>1774</v>
      </c>
      <c r="I103" s="172" t="s">
        <v>1533</v>
      </c>
      <c r="J103" s="172"/>
    </row>
    <row r="104" spans="1:10">
      <c r="A104" s="172" t="s">
        <v>1647</v>
      </c>
      <c r="B104" s="173"/>
      <c r="C104" s="174">
        <v>3100</v>
      </c>
      <c r="D104" s="172"/>
      <c r="E104" s="172"/>
      <c r="F104" s="174">
        <v>3100</v>
      </c>
      <c r="G104" s="174">
        <f t="shared" si="1"/>
        <v>3100</v>
      </c>
      <c r="H104" s="146" t="s">
        <v>1774</v>
      </c>
      <c r="I104" s="172" t="s">
        <v>1525</v>
      </c>
      <c r="J104" s="172"/>
    </row>
    <row r="105" spans="1:10">
      <c r="A105" s="172" t="s">
        <v>1648</v>
      </c>
      <c r="B105" s="173"/>
      <c r="C105" s="174">
        <v>3011.94</v>
      </c>
      <c r="D105" s="172"/>
      <c r="E105" s="172"/>
      <c r="F105" s="174">
        <v>3011.94</v>
      </c>
      <c r="G105" s="174">
        <f t="shared" si="1"/>
        <v>3011.94</v>
      </c>
      <c r="H105" s="146" t="s">
        <v>1774</v>
      </c>
      <c r="I105" s="172" t="s">
        <v>1533</v>
      </c>
      <c r="J105" s="172"/>
    </row>
    <row r="106" spans="1:10">
      <c r="A106" s="172" t="s">
        <v>1649</v>
      </c>
      <c r="B106" s="173"/>
      <c r="C106" s="174">
        <v>3000</v>
      </c>
      <c r="D106" s="172"/>
      <c r="E106" s="172"/>
      <c r="F106" s="174">
        <v>3000</v>
      </c>
      <c r="G106" s="174">
        <f t="shared" si="1"/>
        <v>3000</v>
      </c>
      <c r="H106" s="146" t="s">
        <v>1774</v>
      </c>
      <c r="I106" s="172" t="s">
        <v>1529</v>
      </c>
      <c r="J106" s="172"/>
    </row>
    <row r="107" spans="1:10">
      <c r="A107" s="172" t="s">
        <v>1650</v>
      </c>
      <c r="B107" s="173"/>
      <c r="C107" s="174">
        <v>3000</v>
      </c>
      <c r="D107" s="172"/>
      <c r="E107" s="172"/>
      <c r="F107" s="174">
        <v>3000</v>
      </c>
      <c r="G107" s="174">
        <f t="shared" si="1"/>
        <v>3000</v>
      </c>
      <c r="H107" s="146" t="s">
        <v>1774</v>
      </c>
      <c r="I107" s="172" t="s">
        <v>1525</v>
      </c>
      <c r="J107" s="172"/>
    </row>
    <row r="108" spans="1:10">
      <c r="A108" s="172" t="s">
        <v>1651</v>
      </c>
      <c r="B108" s="173"/>
      <c r="C108" s="174">
        <v>2875.08</v>
      </c>
      <c r="D108" s="172"/>
      <c r="E108" s="172"/>
      <c r="F108" s="174">
        <v>2875.08</v>
      </c>
      <c r="G108" s="174">
        <f t="shared" si="1"/>
        <v>2875.08</v>
      </c>
      <c r="H108" s="146" t="s">
        <v>1774</v>
      </c>
      <c r="I108" s="172" t="s">
        <v>1522</v>
      </c>
      <c r="J108" s="172" t="s">
        <v>1652</v>
      </c>
    </row>
    <row r="109" spans="1:10">
      <c r="A109" s="172" t="s">
        <v>1653</v>
      </c>
      <c r="B109" s="173"/>
      <c r="C109" s="174">
        <v>2800</v>
      </c>
      <c r="D109" s="172"/>
      <c r="E109" s="172"/>
      <c r="F109" s="174">
        <v>2800</v>
      </c>
      <c r="G109" s="174">
        <f t="shared" si="1"/>
        <v>2800</v>
      </c>
      <c r="H109" s="146" t="s">
        <v>1774</v>
      </c>
      <c r="I109" s="172" t="s">
        <v>1533</v>
      </c>
      <c r="J109" s="172" t="s">
        <v>1654</v>
      </c>
    </row>
    <row r="110" spans="1:10">
      <c r="A110" s="172" t="s">
        <v>1655</v>
      </c>
      <c r="B110" s="173"/>
      <c r="C110" s="174">
        <v>2800</v>
      </c>
      <c r="D110" s="172"/>
      <c r="E110" s="172"/>
      <c r="F110" s="174">
        <v>2800</v>
      </c>
      <c r="G110" s="174">
        <f t="shared" si="1"/>
        <v>2800</v>
      </c>
      <c r="H110" s="146" t="s">
        <v>1774</v>
      </c>
      <c r="I110" s="172" t="s">
        <v>1525</v>
      </c>
      <c r="J110" s="172"/>
    </row>
    <row r="111" spans="1:10">
      <c r="A111" s="172" t="s">
        <v>1656</v>
      </c>
      <c r="B111" s="173"/>
      <c r="C111" s="174">
        <v>2688.74</v>
      </c>
      <c r="D111" s="172"/>
      <c r="E111" s="172"/>
      <c r="F111" s="174">
        <v>2688.74</v>
      </c>
      <c r="G111" s="174">
        <f t="shared" si="1"/>
        <v>2688.74</v>
      </c>
      <c r="H111" s="146" t="s">
        <v>1774</v>
      </c>
      <c r="I111" s="172" t="s">
        <v>1529</v>
      </c>
      <c r="J111" s="172"/>
    </row>
    <row r="112" spans="1:10">
      <c r="A112" s="172" t="s">
        <v>1657</v>
      </c>
      <c r="B112" s="173"/>
      <c r="C112" s="174">
        <v>2620.5</v>
      </c>
      <c r="D112" s="172"/>
      <c r="E112" s="172"/>
      <c r="F112" s="174">
        <v>2620.5</v>
      </c>
      <c r="G112" s="174">
        <f t="shared" si="1"/>
        <v>2620.5</v>
      </c>
      <c r="H112" s="146" t="s">
        <v>1774</v>
      </c>
      <c r="I112" s="172" t="s">
        <v>1533</v>
      </c>
      <c r="J112" s="172" t="s">
        <v>1658</v>
      </c>
    </row>
    <row r="113" spans="1:10">
      <c r="A113" s="172" t="s">
        <v>1659</v>
      </c>
      <c r="B113" s="173"/>
      <c r="C113" s="174">
        <v>2533.3</v>
      </c>
      <c r="D113" s="172"/>
      <c r="E113" s="172"/>
      <c r="F113" s="174">
        <v>2533.3</v>
      </c>
      <c r="G113" s="174">
        <f t="shared" si="1"/>
        <v>2533.3</v>
      </c>
      <c r="H113" s="146" t="s">
        <v>1774</v>
      </c>
      <c r="I113" s="172" t="s">
        <v>1533</v>
      </c>
      <c r="J113" s="172"/>
    </row>
    <row r="114" spans="1:10">
      <c r="A114" s="172" t="s">
        <v>1660</v>
      </c>
      <c r="B114" s="173"/>
      <c r="C114" s="174">
        <v>2500</v>
      </c>
      <c r="D114" s="172"/>
      <c r="E114" s="172"/>
      <c r="F114" s="174">
        <v>2500</v>
      </c>
      <c r="G114" s="174">
        <f t="shared" si="1"/>
        <v>2500</v>
      </c>
      <c r="H114" s="146" t="s">
        <v>1774</v>
      </c>
      <c r="I114" s="172" t="s">
        <v>1533</v>
      </c>
      <c r="J114" s="172"/>
    </row>
    <row r="115" spans="1:10">
      <c r="A115" s="172" t="s">
        <v>1661</v>
      </c>
      <c r="B115" s="173"/>
      <c r="C115" s="174">
        <v>2500</v>
      </c>
      <c r="D115" s="172"/>
      <c r="E115" s="172"/>
      <c r="F115" s="174">
        <v>2500</v>
      </c>
      <c r="G115" s="174">
        <f t="shared" si="1"/>
        <v>2500</v>
      </c>
      <c r="H115" s="146" t="s">
        <v>1774</v>
      </c>
      <c r="I115" s="172" t="s">
        <v>1529</v>
      </c>
      <c r="J115" s="172"/>
    </row>
    <row r="116" spans="1:10">
      <c r="A116" s="172" t="s">
        <v>1662</v>
      </c>
      <c r="B116" s="173"/>
      <c r="C116" s="174">
        <v>2466.1</v>
      </c>
      <c r="D116" s="172"/>
      <c r="E116" s="172"/>
      <c r="F116" s="174">
        <v>2466.1</v>
      </c>
      <c r="G116" s="174">
        <f t="shared" si="1"/>
        <v>2466.1</v>
      </c>
      <c r="H116" s="146" t="s">
        <v>1774</v>
      </c>
      <c r="I116" s="172" t="s">
        <v>1522</v>
      </c>
      <c r="J116" s="172"/>
    </row>
    <row r="117" spans="1:10">
      <c r="A117" s="172" t="s">
        <v>1663</v>
      </c>
      <c r="B117" s="173"/>
      <c r="C117" s="174">
        <v>2400</v>
      </c>
      <c r="D117" s="172"/>
      <c r="E117" s="172"/>
      <c r="F117" s="174">
        <v>2400</v>
      </c>
      <c r="G117" s="174">
        <f t="shared" si="1"/>
        <v>2400</v>
      </c>
      <c r="H117" s="146" t="s">
        <v>1774</v>
      </c>
      <c r="I117" s="172" t="s">
        <v>1525</v>
      </c>
      <c r="J117" s="172"/>
    </row>
    <row r="118" spans="1:10">
      <c r="A118" s="172" t="s">
        <v>1664</v>
      </c>
      <c r="B118" s="173"/>
      <c r="C118" s="174">
        <v>2398.57</v>
      </c>
      <c r="D118" s="172"/>
      <c r="E118" s="172"/>
      <c r="F118" s="174">
        <v>2398.57</v>
      </c>
      <c r="G118" s="174">
        <f t="shared" si="1"/>
        <v>2398.57</v>
      </c>
      <c r="H118" s="146" t="s">
        <v>1774</v>
      </c>
      <c r="I118" s="172" t="s">
        <v>1525</v>
      </c>
      <c r="J118" s="172"/>
    </row>
    <row r="119" spans="1:10">
      <c r="A119" s="172" t="s">
        <v>1665</v>
      </c>
      <c r="B119" s="173"/>
      <c r="C119" s="174">
        <v>2338.33</v>
      </c>
      <c r="D119" s="172"/>
      <c r="E119" s="172"/>
      <c r="F119" s="174">
        <v>2338.33</v>
      </c>
      <c r="G119" s="174">
        <f t="shared" si="1"/>
        <v>2338.33</v>
      </c>
      <c r="H119" s="146" t="s">
        <v>1774</v>
      </c>
      <c r="I119" s="172" t="s">
        <v>1522</v>
      </c>
      <c r="J119" s="172"/>
    </row>
    <row r="120" spans="1:10">
      <c r="A120" s="172" t="s">
        <v>473</v>
      </c>
      <c r="B120" s="173"/>
      <c r="C120" s="174">
        <v>2000</v>
      </c>
      <c r="D120" s="172"/>
      <c r="E120" s="172"/>
      <c r="F120" s="174">
        <v>2000</v>
      </c>
      <c r="G120" s="174">
        <f t="shared" si="1"/>
        <v>2000</v>
      </c>
      <c r="H120" s="146" t="s">
        <v>1774</v>
      </c>
      <c r="I120" s="172" t="s">
        <v>1525</v>
      </c>
      <c r="J120" s="172"/>
    </row>
    <row r="121" spans="1:10">
      <c r="A121" s="172" t="s">
        <v>1666</v>
      </c>
      <c r="B121" s="173"/>
      <c r="C121" s="174">
        <v>1922.68</v>
      </c>
      <c r="D121" s="172"/>
      <c r="E121" s="172"/>
      <c r="F121" s="174">
        <v>1922.68</v>
      </c>
      <c r="G121" s="174">
        <f t="shared" si="1"/>
        <v>1922.68</v>
      </c>
      <c r="H121" s="146" t="s">
        <v>1774</v>
      </c>
      <c r="I121" s="172" t="s">
        <v>1525</v>
      </c>
      <c r="J121" s="172"/>
    </row>
    <row r="122" spans="1:10">
      <c r="A122" s="172" t="s">
        <v>1667</v>
      </c>
      <c r="B122" s="173"/>
      <c r="C122" s="174">
        <v>1913.32</v>
      </c>
      <c r="D122" s="172"/>
      <c r="E122" s="172"/>
      <c r="F122" s="174">
        <v>1913.32</v>
      </c>
      <c r="G122" s="174">
        <f t="shared" si="1"/>
        <v>1913.32</v>
      </c>
      <c r="H122" s="146" t="s">
        <v>1774</v>
      </c>
      <c r="I122" s="172" t="s">
        <v>1533</v>
      </c>
      <c r="J122" s="172"/>
    </row>
    <row r="123" spans="1:10">
      <c r="A123" s="172" t="s">
        <v>1668</v>
      </c>
      <c r="B123" s="173"/>
      <c r="C123" s="174">
        <v>1885</v>
      </c>
      <c r="D123" s="172"/>
      <c r="E123" s="172"/>
      <c r="F123" s="174">
        <v>1885</v>
      </c>
      <c r="G123" s="174">
        <f t="shared" si="1"/>
        <v>1885</v>
      </c>
      <c r="H123" s="146" t="s">
        <v>1774</v>
      </c>
      <c r="I123" s="172" t="s">
        <v>1533</v>
      </c>
      <c r="J123" s="172"/>
    </row>
    <row r="124" spans="1:10">
      <c r="A124" s="172" t="s">
        <v>1669</v>
      </c>
      <c r="B124" s="173"/>
      <c r="C124" s="174">
        <v>1821.6</v>
      </c>
      <c r="D124" s="172"/>
      <c r="E124" s="172"/>
      <c r="F124" s="174">
        <v>1821.6</v>
      </c>
      <c r="G124" s="174">
        <f t="shared" si="1"/>
        <v>1821.6</v>
      </c>
      <c r="H124" s="146" t="s">
        <v>1774</v>
      </c>
      <c r="I124" s="172" t="s">
        <v>1525</v>
      </c>
      <c r="J124" s="172"/>
    </row>
    <row r="125" spans="1:10">
      <c r="A125" s="172" t="s">
        <v>1670</v>
      </c>
      <c r="B125" s="173"/>
      <c r="C125" s="174">
        <v>1700</v>
      </c>
      <c r="D125" s="172"/>
      <c r="E125" s="172"/>
      <c r="F125" s="174">
        <v>1700</v>
      </c>
      <c r="G125" s="174">
        <f t="shared" si="1"/>
        <v>1700</v>
      </c>
      <c r="H125" s="146" t="s">
        <v>1774</v>
      </c>
      <c r="I125" s="172" t="s">
        <v>1529</v>
      </c>
      <c r="J125" s="172" t="s">
        <v>1671</v>
      </c>
    </row>
    <row r="126" spans="1:10">
      <c r="A126" s="172" t="s">
        <v>1672</v>
      </c>
      <c r="B126" s="173"/>
      <c r="C126" s="174">
        <v>1677.68</v>
      </c>
      <c r="D126" s="172"/>
      <c r="E126" s="172"/>
      <c r="F126" s="174">
        <v>1677.68</v>
      </c>
      <c r="G126" s="174">
        <f t="shared" si="1"/>
        <v>1677.68</v>
      </c>
      <c r="H126" s="146" t="s">
        <v>1774</v>
      </c>
      <c r="I126" s="172" t="s">
        <v>1525</v>
      </c>
      <c r="J126" s="172"/>
    </row>
    <row r="127" spans="1:10">
      <c r="A127" s="172" t="s">
        <v>1673</v>
      </c>
      <c r="B127" s="173"/>
      <c r="C127" s="174">
        <v>1651.85</v>
      </c>
      <c r="D127" s="172"/>
      <c r="E127" s="172"/>
      <c r="F127" s="174">
        <v>1651.85</v>
      </c>
      <c r="G127" s="174">
        <f t="shared" si="1"/>
        <v>1651.85</v>
      </c>
      <c r="H127" s="146" t="s">
        <v>1774</v>
      </c>
      <c r="I127" s="172" t="s">
        <v>1525</v>
      </c>
      <c r="J127" s="172"/>
    </row>
    <row r="128" spans="1:10">
      <c r="A128" s="172" t="s">
        <v>1674</v>
      </c>
      <c r="B128" s="173"/>
      <c r="C128" s="174">
        <v>1593.01</v>
      </c>
      <c r="D128" s="172"/>
      <c r="E128" s="172"/>
      <c r="F128" s="174">
        <v>1593.01</v>
      </c>
      <c r="G128" s="174">
        <f t="shared" si="1"/>
        <v>1593.01</v>
      </c>
      <c r="H128" s="146" t="s">
        <v>1774</v>
      </c>
      <c r="I128" s="172" t="s">
        <v>1525</v>
      </c>
      <c r="J128" s="172"/>
    </row>
    <row r="129" spans="1:10">
      <c r="A129" s="172" t="s">
        <v>1675</v>
      </c>
      <c r="B129" s="173"/>
      <c r="C129" s="174">
        <v>1487</v>
      </c>
      <c r="D129" s="172"/>
      <c r="E129" s="172"/>
      <c r="F129" s="174">
        <v>1487</v>
      </c>
      <c r="G129" s="174">
        <f t="shared" si="1"/>
        <v>1487</v>
      </c>
      <c r="H129" s="146" t="s">
        <v>1774</v>
      </c>
      <c r="I129" s="172" t="s">
        <v>1525</v>
      </c>
      <c r="J129" s="172"/>
    </row>
    <row r="130" spans="1:10">
      <c r="A130" s="172" t="s">
        <v>1676</v>
      </c>
      <c r="B130" s="173"/>
      <c r="C130" s="174">
        <v>1460.42</v>
      </c>
      <c r="D130" s="172"/>
      <c r="E130" s="172"/>
      <c r="F130" s="174">
        <v>1460.42</v>
      </c>
      <c r="G130" s="174">
        <f t="shared" si="1"/>
        <v>1460.42</v>
      </c>
      <c r="H130" s="146" t="s">
        <v>1774</v>
      </c>
      <c r="I130" s="172" t="s">
        <v>1529</v>
      </c>
      <c r="J130" s="172"/>
    </row>
    <row r="131" spans="1:10">
      <c r="A131" s="172" t="s">
        <v>1677</v>
      </c>
      <c r="B131" s="173"/>
      <c r="C131" s="174">
        <v>1431.24</v>
      </c>
      <c r="D131" s="172"/>
      <c r="E131" s="172"/>
      <c r="F131" s="174">
        <v>1431.24</v>
      </c>
      <c r="G131" s="174">
        <f t="shared" ref="G131:G194" si="2">F131</f>
        <v>1431.24</v>
      </c>
      <c r="H131" s="146" t="s">
        <v>1774</v>
      </c>
      <c r="I131" s="172" t="s">
        <v>1533</v>
      </c>
      <c r="J131" s="172"/>
    </row>
    <row r="132" spans="1:10">
      <c r="A132" s="172" t="s">
        <v>1678</v>
      </c>
      <c r="B132" s="173"/>
      <c r="C132" s="174">
        <v>1413</v>
      </c>
      <c r="D132" s="172"/>
      <c r="E132" s="172"/>
      <c r="F132" s="174">
        <v>1413</v>
      </c>
      <c r="G132" s="174">
        <f t="shared" si="2"/>
        <v>1413</v>
      </c>
      <c r="H132" s="146" t="s">
        <v>1774</v>
      </c>
      <c r="I132" s="172" t="s">
        <v>1522</v>
      </c>
      <c r="J132" s="172"/>
    </row>
    <row r="133" spans="1:10">
      <c r="A133" s="172" t="s">
        <v>1679</v>
      </c>
      <c r="B133" s="173"/>
      <c r="C133" s="174">
        <v>1386.27</v>
      </c>
      <c r="D133" s="172"/>
      <c r="E133" s="172"/>
      <c r="F133" s="174">
        <v>1386.27</v>
      </c>
      <c r="G133" s="174">
        <f t="shared" si="2"/>
        <v>1386.27</v>
      </c>
      <c r="H133" s="146" t="s">
        <v>1774</v>
      </c>
      <c r="I133" s="172" t="s">
        <v>1533</v>
      </c>
      <c r="J133" s="172"/>
    </row>
    <row r="134" spans="1:10">
      <c r="A134" s="172" t="s">
        <v>1680</v>
      </c>
      <c r="B134" s="173"/>
      <c r="C134" s="174">
        <v>1384.32</v>
      </c>
      <c r="D134" s="172"/>
      <c r="E134" s="172"/>
      <c r="F134" s="174">
        <v>1384.32</v>
      </c>
      <c r="G134" s="174">
        <f t="shared" si="2"/>
        <v>1384.32</v>
      </c>
      <c r="H134" s="146" t="s">
        <v>1774</v>
      </c>
      <c r="I134" s="172" t="s">
        <v>1533</v>
      </c>
      <c r="J134" s="172"/>
    </row>
    <row r="135" spans="1:10">
      <c r="A135" s="172" t="s">
        <v>1681</v>
      </c>
      <c r="B135" s="173"/>
      <c r="C135" s="174">
        <v>1379.9</v>
      </c>
      <c r="D135" s="172"/>
      <c r="E135" s="172"/>
      <c r="F135" s="174">
        <v>1379.9</v>
      </c>
      <c r="G135" s="174">
        <f t="shared" si="2"/>
        <v>1379.9</v>
      </c>
      <c r="H135" s="146" t="s">
        <v>1774</v>
      </c>
      <c r="I135" s="172" t="s">
        <v>1525</v>
      </c>
      <c r="J135" s="172"/>
    </row>
    <row r="136" spans="1:10">
      <c r="A136" s="172" t="s">
        <v>1682</v>
      </c>
      <c r="B136" s="173"/>
      <c r="C136" s="174">
        <v>1358.4</v>
      </c>
      <c r="D136" s="172"/>
      <c r="E136" s="172"/>
      <c r="F136" s="174">
        <v>1358.4</v>
      </c>
      <c r="G136" s="174">
        <f t="shared" si="2"/>
        <v>1358.4</v>
      </c>
      <c r="H136" s="146" t="s">
        <v>1774</v>
      </c>
      <c r="I136" s="172" t="s">
        <v>1525</v>
      </c>
      <c r="J136" s="172"/>
    </row>
    <row r="137" spans="1:10">
      <c r="A137" s="172" t="s">
        <v>1683</v>
      </c>
      <c r="B137" s="173"/>
      <c r="C137" s="174">
        <v>1210</v>
      </c>
      <c r="D137" s="172"/>
      <c r="E137" s="172"/>
      <c r="F137" s="174">
        <v>1210</v>
      </c>
      <c r="G137" s="174">
        <f t="shared" si="2"/>
        <v>1210</v>
      </c>
      <c r="H137" s="146" t="s">
        <v>1774</v>
      </c>
      <c r="I137" s="172" t="s">
        <v>1525</v>
      </c>
      <c r="J137" s="172"/>
    </row>
    <row r="138" spans="1:10">
      <c r="A138" s="172" t="s">
        <v>1684</v>
      </c>
      <c r="B138" s="173"/>
      <c r="C138" s="174">
        <v>1115.31</v>
      </c>
      <c r="D138" s="172"/>
      <c r="E138" s="172"/>
      <c r="F138" s="174">
        <v>1115.31</v>
      </c>
      <c r="G138" s="174">
        <f t="shared" si="2"/>
        <v>1115.31</v>
      </c>
      <c r="H138" s="146" t="s">
        <v>1774</v>
      </c>
      <c r="I138" s="172" t="s">
        <v>1525</v>
      </c>
      <c r="J138" s="172"/>
    </row>
    <row r="139" spans="1:10">
      <c r="A139" s="172" t="s">
        <v>1685</v>
      </c>
      <c r="B139" s="173"/>
      <c r="C139" s="174">
        <v>1092.96</v>
      </c>
      <c r="D139" s="172"/>
      <c r="E139" s="172"/>
      <c r="F139" s="174">
        <v>1092.96</v>
      </c>
      <c r="G139" s="174">
        <f t="shared" si="2"/>
        <v>1092.96</v>
      </c>
      <c r="H139" s="146" t="s">
        <v>1774</v>
      </c>
      <c r="I139" s="172" t="s">
        <v>1529</v>
      </c>
      <c r="J139" s="172"/>
    </row>
    <row r="140" spans="1:10">
      <c r="A140" s="172" t="s">
        <v>1686</v>
      </c>
      <c r="B140" s="173"/>
      <c r="C140" s="174">
        <v>1072</v>
      </c>
      <c r="D140" s="172"/>
      <c r="E140" s="172"/>
      <c r="F140" s="174">
        <v>1072</v>
      </c>
      <c r="G140" s="174">
        <f t="shared" si="2"/>
        <v>1072</v>
      </c>
      <c r="H140" s="146" t="s">
        <v>1774</v>
      </c>
      <c r="I140" s="172" t="s">
        <v>1533</v>
      </c>
      <c r="J140" s="172"/>
    </row>
    <row r="141" spans="1:10">
      <c r="A141" s="172" t="s">
        <v>1687</v>
      </c>
      <c r="B141" s="173"/>
      <c r="C141" s="174">
        <v>1044</v>
      </c>
      <c r="D141" s="172"/>
      <c r="E141" s="172"/>
      <c r="F141" s="174">
        <v>1044</v>
      </c>
      <c r="G141" s="174">
        <f t="shared" si="2"/>
        <v>1044</v>
      </c>
      <c r="H141" s="146" t="s">
        <v>1774</v>
      </c>
      <c r="I141" s="172" t="s">
        <v>1525</v>
      </c>
      <c r="J141" s="172"/>
    </row>
    <row r="142" spans="1:10">
      <c r="A142" s="172" t="s">
        <v>1688</v>
      </c>
      <c r="B142" s="173"/>
      <c r="C142" s="174">
        <v>1000</v>
      </c>
      <c r="D142" s="172"/>
      <c r="E142" s="172"/>
      <c r="F142" s="174">
        <v>1000</v>
      </c>
      <c r="G142" s="174">
        <f t="shared" si="2"/>
        <v>1000</v>
      </c>
      <c r="H142" s="146" t="s">
        <v>1774</v>
      </c>
      <c r="I142" s="172" t="s">
        <v>1533</v>
      </c>
      <c r="J142" s="172"/>
    </row>
    <row r="143" spans="1:10">
      <c r="A143" s="172" t="s">
        <v>1689</v>
      </c>
      <c r="B143" s="173"/>
      <c r="C143" s="174">
        <v>1000</v>
      </c>
      <c r="D143" s="172"/>
      <c r="E143" s="172"/>
      <c r="F143" s="174">
        <v>1000</v>
      </c>
      <c r="G143" s="174">
        <f t="shared" si="2"/>
        <v>1000</v>
      </c>
      <c r="H143" s="146" t="s">
        <v>1774</v>
      </c>
      <c r="I143" s="172" t="s">
        <v>1529</v>
      </c>
      <c r="J143" s="172"/>
    </row>
    <row r="144" spans="1:10">
      <c r="A144" s="172" t="s">
        <v>1690</v>
      </c>
      <c r="B144" s="173"/>
      <c r="C144" s="174">
        <v>1000</v>
      </c>
      <c r="D144" s="172"/>
      <c r="E144" s="172"/>
      <c r="F144" s="174">
        <v>1000</v>
      </c>
      <c r="G144" s="174">
        <f t="shared" si="2"/>
        <v>1000</v>
      </c>
      <c r="H144" s="146" t="s">
        <v>1774</v>
      </c>
      <c r="I144" s="172" t="s">
        <v>1529</v>
      </c>
      <c r="J144" s="172"/>
    </row>
    <row r="145" spans="1:10">
      <c r="A145" s="172" t="s">
        <v>1691</v>
      </c>
      <c r="B145" s="173"/>
      <c r="C145" s="174">
        <v>1000</v>
      </c>
      <c r="D145" s="172"/>
      <c r="E145" s="172"/>
      <c r="F145" s="174">
        <v>1000</v>
      </c>
      <c r="G145" s="174">
        <f t="shared" si="2"/>
        <v>1000</v>
      </c>
      <c r="H145" s="146" t="s">
        <v>1774</v>
      </c>
      <c r="I145" s="172" t="s">
        <v>1529</v>
      </c>
      <c r="J145" s="172"/>
    </row>
    <row r="146" spans="1:10">
      <c r="A146" s="172" t="s">
        <v>1692</v>
      </c>
      <c r="B146" s="173"/>
      <c r="C146" s="174">
        <v>917.35</v>
      </c>
      <c r="D146" s="172"/>
      <c r="E146" s="172"/>
      <c r="F146" s="174">
        <v>917.35</v>
      </c>
      <c r="G146" s="174">
        <f t="shared" si="2"/>
        <v>917.35</v>
      </c>
      <c r="H146" s="146" t="s">
        <v>1774</v>
      </c>
      <c r="I146" s="172" t="s">
        <v>1525</v>
      </c>
      <c r="J146" s="172"/>
    </row>
    <row r="147" spans="1:10">
      <c r="A147" s="172" t="s">
        <v>1693</v>
      </c>
      <c r="B147" s="173"/>
      <c r="C147" s="174">
        <v>864</v>
      </c>
      <c r="D147" s="172"/>
      <c r="E147" s="172"/>
      <c r="F147" s="174">
        <v>864</v>
      </c>
      <c r="G147" s="174">
        <f t="shared" si="2"/>
        <v>864</v>
      </c>
      <c r="H147" s="146" t="s">
        <v>1774</v>
      </c>
      <c r="I147" s="172" t="s">
        <v>1529</v>
      </c>
      <c r="J147" s="172"/>
    </row>
    <row r="148" spans="1:10">
      <c r="A148" s="172" t="s">
        <v>1694</v>
      </c>
      <c r="B148" s="173"/>
      <c r="C148" s="174">
        <v>700</v>
      </c>
      <c r="D148" s="172"/>
      <c r="E148" s="172"/>
      <c r="F148" s="174">
        <v>700</v>
      </c>
      <c r="G148" s="174">
        <f t="shared" si="2"/>
        <v>700</v>
      </c>
      <c r="H148" s="146" t="s">
        <v>1774</v>
      </c>
      <c r="I148" s="172" t="s">
        <v>1533</v>
      </c>
      <c r="J148" s="172"/>
    </row>
    <row r="149" spans="1:10">
      <c r="A149" s="172" t="s">
        <v>1695</v>
      </c>
      <c r="B149" s="173"/>
      <c r="C149" s="174">
        <v>619.89</v>
      </c>
      <c r="D149" s="172"/>
      <c r="E149" s="172"/>
      <c r="F149" s="174">
        <v>619.89</v>
      </c>
      <c r="G149" s="174">
        <f t="shared" si="2"/>
        <v>619.89</v>
      </c>
      <c r="H149" s="146" t="s">
        <v>1774</v>
      </c>
      <c r="I149" s="172" t="s">
        <v>1529</v>
      </c>
      <c r="J149" s="172"/>
    </row>
    <row r="150" spans="1:10">
      <c r="A150" s="172" t="s">
        <v>1696</v>
      </c>
      <c r="B150" s="173"/>
      <c r="C150" s="174">
        <v>600</v>
      </c>
      <c r="D150" s="172"/>
      <c r="E150" s="172"/>
      <c r="F150" s="174">
        <v>600</v>
      </c>
      <c r="G150" s="174">
        <f t="shared" si="2"/>
        <v>600</v>
      </c>
      <c r="H150" s="146" t="s">
        <v>1774</v>
      </c>
      <c r="I150" s="172" t="s">
        <v>1525</v>
      </c>
      <c r="J150" s="172"/>
    </row>
    <row r="151" spans="1:10">
      <c r="A151" s="172" t="s">
        <v>1697</v>
      </c>
      <c r="B151" s="173"/>
      <c r="C151" s="174">
        <v>600</v>
      </c>
      <c r="D151" s="172"/>
      <c r="E151" s="172"/>
      <c r="F151" s="174">
        <v>600</v>
      </c>
      <c r="G151" s="174">
        <f t="shared" si="2"/>
        <v>600</v>
      </c>
      <c r="H151" s="146" t="s">
        <v>1774</v>
      </c>
      <c r="I151" s="172" t="s">
        <v>1525</v>
      </c>
      <c r="J151" s="172"/>
    </row>
    <row r="152" spans="1:10">
      <c r="A152" s="172" t="s">
        <v>1698</v>
      </c>
      <c r="B152" s="173"/>
      <c r="C152" s="174">
        <v>600</v>
      </c>
      <c r="D152" s="172"/>
      <c r="E152" s="172"/>
      <c r="F152" s="174">
        <v>600</v>
      </c>
      <c r="G152" s="174">
        <f t="shared" si="2"/>
        <v>600</v>
      </c>
      <c r="H152" s="146" t="s">
        <v>1774</v>
      </c>
      <c r="I152" s="172" t="s">
        <v>1533</v>
      </c>
      <c r="J152" s="172"/>
    </row>
    <row r="153" spans="1:10">
      <c r="A153" s="172" t="s">
        <v>1699</v>
      </c>
      <c r="B153" s="173"/>
      <c r="C153" s="174">
        <v>599.46</v>
      </c>
      <c r="D153" s="172"/>
      <c r="E153" s="172"/>
      <c r="F153" s="174">
        <v>599.46</v>
      </c>
      <c r="G153" s="174">
        <f t="shared" si="2"/>
        <v>599.46</v>
      </c>
      <c r="H153" s="146" t="s">
        <v>1774</v>
      </c>
      <c r="I153" s="172" t="s">
        <v>1525</v>
      </c>
      <c r="J153" s="172"/>
    </row>
    <row r="154" spans="1:10">
      <c r="A154" s="172" t="s">
        <v>1700</v>
      </c>
      <c r="B154" s="173"/>
      <c r="C154" s="174">
        <v>530.99</v>
      </c>
      <c r="D154" s="172"/>
      <c r="E154" s="172"/>
      <c r="F154" s="174">
        <v>530.99</v>
      </c>
      <c r="G154" s="174">
        <f t="shared" si="2"/>
        <v>530.99</v>
      </c>
      <c r="H154" s="146" t="s">
        <v>1774</v>
      </c>
      <c r="I154" s="172" t="s">
        <v>1533</v>
      </c>
      <c r="J154" s="172"/>
    </row>
    <row r="155" spans="1:10">
      <c r="A155" s="172" t="s">
        <v>1701</v>
      </c>
      <c r="B155" s="173"/>
      <c r="C155" s="174">
        <v>515</v>
      </c>
      <c r="D155" s="172"/>
      <c r="E155" s="172"/>
      <c r="F155" s="174">
        <v>515</v>
      </c>
      <c r="G155" s="174">
        <f t="shared" si="2"/>
        <v>515</v>
      </c>
      <c r="H155" s="146" t="s">
        <v>1774</v>
      </c>
      <c r="I155" s="172" t="s">
        <v>1525</v>
      </c>
      <c r="J155" s="172"/>
    </row>
    <row r="156" spans="1:10">
      <c r="A156" s="172" t="s">
        <v>1702</v>
      </c>
      <c r="B156" s="173"/>
      <c r="C156" s="174">
        <v>513</v>
      </c>
      <c r="D156" s="172"/>
      <c r="E156" s="172"/>
      <c r="F156" s="174">
        <v>513</v>
      </c>
      <c r="G156" s="174">
        <f t="shared" si="2"/>
        <v>513</v>
      </c>
      <c r="H156" s="146" t="s">
        <v>1774</v>
      </c>
      <c r="I156" s="172" t="s">
        <v>1522</v>
      </c>
      <c r="J156" s="172"/>
    </row>
    <row r="157" spans="1:10">
      <c r="A157" s="172" t="s">
        <v>1703</v>
      </c>
      <c r="B157" s="173"/>
      <c r="C157" s="174">
        <v>500.43</v>
      </c>
      <c r="D157" s="172"/>
      <c r="E157" s="172"/>
      <c r="F157" s="174">
        <v>500.43</v>
      </c>
      <c r="G157" s="174">
        <f t="shared" si="2"/>
        <v>500.43</v>
      </c>
      <c r="H157" s="146" t="s">
        <v>1774</v>
      </c>
      <c r="I157" s="172" t="s">
        <v>1525</v>
      </c>
      <c r="J157" s="172"/>
    </row>
    <row r="158" spans="1:10">
      <c r="A158" s="172" t="s">
        <v>1704</v>
      </c>
      <c r="B158" s="173"/>
      <c r="C158" s="174">
        <v>500</v>
      </c>
      <c r="D158" s="172"/>
      <c r="E158" s="172"/>
      <c r="F158" s="174">
        <v>500</v>
      </c>
      <c r="G158" s="174">
        <f t="shared" si="2"/>
        <v>500</v>
      </c>
      <c r="H158" s="146" t="s">
        <v>1774</v>
      </c>
      <c r="I158" s="172" t="s">
        <v>1525</v>
      </c>
      <c r="J158" s="172"/>
    </row>
    <row r="159" spans="1:10">
      <c r="A159" s="172" t="s">
        <v>1705</v>
      </c>
      <c r="B159" s="173"/>
      <c r="C159" s="174">
        <v>500</v>
      </c>
      <c r="D159" s="172"/>
      <c r="E159" s="172"/>
      <c r="F159" s="174">
        <v>500</v>
      </c>
      <c r="G159" s="174">
        <f t="shared" si="2"/>
        <v>500</v>
      </c>
      <c r="H159" s="146" t="s">
        <v>1774</v>
      </c>
      <c r="I159" s="172" t="s">
        <v>1529</v>
      </c>
      <c r="J159" s="172"/>
    </row>
    <row r="160" spans="1:10">
      <c r="A160" s="172" t="s">
        <v>1706</v>
      </c>
      <c r="B160" s="173"/>
      <c r="C160" s="174">
        <v>500</v>
      </c>
      <c r="D160" s="172"/>
      <c r="E160" s="172"/>
      <c r="F160" s="174">
        <v>500</v>
      </c>
      <c r="G160" s="174">
        <f t="shared" si="2"/>
        <v>500</v>
      </c>
      <c r="H160" s="146" t="s">
        <v>1774</v>
      </c>
      <c r="I160" s="172" t="s">
        <v>1525</v>
      </c>
      <c r="J160" s="172"/>
    </row>
    <row r="161" spans="1:10">
      <c r="A161" s="172" t="s">
        <v>1707</v>
      </c>
      <c r="B161" s="173"/>
      <c r="C161" s="174">
        <v>476</v>
      </c>
      <c r="D161" s="172"/>
      <c r="E161" s="172"/>
      <c r="F161" s="174">
        <v>476</v>
      </c>
      <c r="G161" s="174">
        <f t="shared" si="2"/>
        <v>476</v>
      </c>
      <c r="H161" s="146" t="s">
        <v>1774</v>
      </c>
      <c r="I161" s="172" t="s">
        <v>1525</v>
      </c>
      <c r="J161" s="172"/>
    </row>
    <row r="162" spans="1:10">
      <c r="A162" s="172" t="s">
        <v>1708</v>
      </c>
      <c r="B162" s="173"/>
      <c r="C162" s="174">
        <v>474.2</v>
      </c>
      <c r="D162" s="172"/>
      <c r="E162" s="172"/>
      <c r="F162" s="174">
        <v>474.2</v>
      </c>
      <c r="G162" s="174">
        <f t="shared" si="2"/>
        <v>474.2</v>
      </c>
      <c r="H162" s="146" t="s">
        <v>1774</v>
      </c>
      <c r="I162" s="172" t="s">
        <v>1529</v>
      </c>
      <c r="J162" s="172"/>
    </row>
    <row r="163" spans="1:10">
      <c r="A163" s="172" t="s">
        <v>1709</v>
      </c>
      <c r="B163" s="173"/>
      <c r="C163" s="174">
        <v>403.2</v>
      </c>
      <c r="D163" s="172"/>
      <c r="E163" s="172"/>
      <c r="F163" s="174">
        <v>403.2</v>
      </c>
      <c r="G163" s="174">
        <f t="shared" si="2"/>
        <v>403.2</v>
      </c>
      <c r="H163" s="146" t="s">
        <v>1774</v>
      </c>
      <c r="I163" s="172" t="s">
        <v>1525</v>
      </c>
      <c r="J163" s="172"/>
    </row>
    <row r="164" spans="1:10">
      <c r="A164" s="172" t="s">
        <v>1710</v>
      </c>
      <c r="B164" s="173"/>
      <c r="C164" s="174">
        <v>363.74</v>
      </c>
      <c r="D164" s="172"/>
      <c r="E164" s="172"/>
      <c r="F164" s="174">
        <v>363.74</v>
      </c>
      <c r="G164" s="174">
        <f t="shared" si="2"/>
        <v>363.74</v>
      </c>
      <c r="H164" s="146" t="s">
        <v>1774</v>
      </c>
      <c r="I164" s="172" t="s">
        <v>1522</v>
      </c>
      <c r="J164" s="172"/>
    </row>
    <row r="165" spans="1:10">
      <c r="A165" s="172" t="s">
        <v>1711</v>
      </c>
      <c r="B165" s="173"/>
      <c r="C165" s="174">
        <v>357</v>
      </c>
      <c r="D165" s="172"/>
      <c r="E165" s="172"/>
      <c r="F165" s="174">
        <v>357</v>
      </c>
      <c r="G165" s="174">
        <f t="shared" si="2"/>
        <v>357</v>
      </c>
      <c r="H165" s="146" t="s">
        <v>1774</v>
      </c>
      <c r="I165" s="172" t="s">
        <v>1525</v>
      </c>
      <c r="J165" s="172"/>
    </row>
    <row r="166" spans="1:10">
      <c r="A166" s="172" t="s">
        <v>1712</v>
      </c>
      <c r="B166" s="173"/>
      <c r="C166" s="174">
        <v>255</v>
      </c>
      <c r="D166" s="172"/>
      <c r="E166" s="172"/>
      <c r="F166" s="174">
        <v>255</v>
      </c>
      <c r="G166" s="174">
        <f t="shared" si="2"/>
        <v>255</v>
      </c>
      <c r="H166" s="146" t="s">
        <v>1774</v>
      </c>
      <c r="I166" s="172" t="s">
        <v>1533</v>
      </c>
      <c r="J166" s="172"/>
    </row>
    <row r="167" spans="1:10">
      <c r="A167" s="172" t="s">
        <v>1713</v>
      </c>
      <c r="B167" s="173"/>
      <c r="C167" s="174">
        <v>212.58</v>
      </c>
      <c r="D167" s="172"/>
      <c r="E167" s="172"/>
      <c r="F167" s="174">
        <v>212.58</v>
      </c>
      <c r="G167" s="174">
        <f t="shared" si="2"/>
        <v>212.58</v>
      </c>
      <c r="H167" s="146" t="s">
        <v>1774</v>
      </c>
      <c r="I167" s="172" t="s">
        <v>1529</v>
      </c>
      <c r="J167" s="172"/>
    </row>
    <row r="168" spans="1:10">
      <c r="A168" s="172" t="s">
        <v>1714</v>
      </c>
      <c r="B168" s="173"/>
      <c r="C168" s="174">
        <v>163.2</v>
      </c>
      <c r="D168" s="172"/>
      <c r="E168" s="172"/>
      <c r="F168" s="174">
        <v>163.2</v>
      </c>
      <c r="G168" s="174">
        <f t="shared" si="2"/>
        <v>163.2</v>
      </c>
      <c r="H168" s="146" t="s">
        <v>1774</v>
      </c>
      <c r="I168" s="172" t="s">
        <v>1522</v>
      </c>
      <c r="J168" s="172"/>
    </row>
    <row r="169" spans="1:10">
      <c r="A169" s="172" t="s">
        <v>1715</v>
      </c>
      <c r="B169" s="173"/>
      <c r="C169" s="174">
        <v>144</v>
      </c>
      <c r="D169" s="172"/>
      <c r="E169" s="172"/>
      <c r="F169" s="174">
        <v>144</v>
      </c>
      <c r="G169" s="174">
        <f t="shared" si="2"/>
        <v>144</v>
      </c>
      <c r="H169" s="146" t="s">
        <v>1774</v>
      </c>
      <c r="I169" s="172" t="s">
        <v>1529</v>
      </c>
      <c r="J169" s="172"/>
    </row>
    <row r="170" spans="1:10">
      <c r="A170" s="172" t="s">
        <v>1716</v>
      </c>
      <c r="B170" s="173"/>
      <c r="C170" s="174">
        <v>140.39</v>
      </c>
      <c r="D170" s="172"/>
      <c r="E170" s="172"/>
      <c r="F170" s="174">
        <v>140.39</v>
      </c>
      <c r="G170" s="174">
        <f t="shared" si="2"/>
        <v>140.39</v>
      </c>
      <c r="H170" s="146" t="s">
        <v>1774</v>
      </c>
      <c r="I170" s="172" t="s">
        <v>1529</v>
      </c>
      <c r="J170" s="172"/>
    </row>
    <row r="171" spans="1:10">
      <c r="A171" s="172" t="s">
        <v>840</v>
      </c>
      <c r="B171" s="173"/>
      <c r="C171" s="174">
        <v>124</v>
      </c>
      <c r="D171" s="172"/>
      <c r="E171" s="172"/>
      <c r="F171" s="174">
        <v>124</v>
      </c>
      <c r="G171" s="174">
        <f t="shared" si="2"/>
        <v>124</v>
      </c>
      <c r="H171" s="146" t="s">
        <v>1774</v>
      </c>
      <c r="I171" s="172" t="s">
        <v>1525</v>
      </c>
      <c r="J171" s="172"/>
    </row>
    <row r="172" spans="1:10">
      <c r="A172" s="172" t="s">
        <v>1717</v>
      </c>
      <c r="B172" s="173"/>
      <c r="C172" s="174">
        <v>72.98</v>
      </c>
      <c r="D172" s="172"/>
      <c r="E172" s="172"/>
      <c r="F172" s="174">
        <v>72.98</v>
      </c>
      <c r="G172" s="174">
        <f t="shared" si="2"/>
        <v>72.98</v>
      </c>
      <c r="H172" s="146" t="s">
        <v>1774</v>
      </c>
      <c r="I172" s="172" t="s">
        <v>1529</v>
      </c>
      <c r="J172" s="172"/>
    </row>
    <row r="173" spans="1:10">
      <c r="A173" s="172" t="s">
        <v>1718</v>
      </c>
      <c r="B173" s="173"/>
      <c r="C173" s="174">
        <v>52.3</v>
      </c>
      <c r="D173" s="172"/>
      <c r="E173" s="172"/>
      <c r="F173" s="174">
        <v>52.3</v>
      </c>
      <c r="G173" s="174">
        <f t="shared" si="2"/>
        <v>52.3</v>
      </c>
      <c r="H173" s="146" t="s">
        <v>1774</v>
      </c>
      <c r="I173" s="172" t="s">
        <v>1529</v>
      </c>
      <c r="J173" s="172" t="s">
        <v>1719</v>
      </c>
    </row>
    <row r="174" spans="1:10">
      <c r="A174" s="172" t="s">
        <v>1720</v>
      </c>
      <c r="B174" s="173"/>
      <c r="C174" s="174">
        <v>42.8</v>
      </c>
      <c r="D174" s="172"/>
      <c r="E174" s="172"/>
      <c r="F174" s="174">
        <v>42.8</v>
      </c>
      <c r="G174" s="174">
        <f t="shared" si="2"/>
        <v>42.8</v>
      </c>
      <c r="H174" s="146" t="s">
        <v>1774</v>
      </c>
      <c r="I174" s="172" t="s">
        <v>1525</v>
      </c>
      <c r="J174" s="172"/>
    </row>
    <row r="175" spans="1:10">
      <c r="A175" s="172" t="s">
        <v>1721</v>
      </c>
      <c r="B175" s="173"/>
      <c r="C175" s="174">
        <v>39.13</v>
      </c>
      <c r="D175" s="172"/>
      <c r="E175" s="172"/>
      <c r="F175" s="174">
        <v>39.13</v>
      </c>
      <c r="G175" s="174">
        <f t="shared" si="2"/>
        <v>39.13</v>
      </c>
      <c r="H175" s="146" t="s">
        <v>1774</v>
      </c>
      <c r="I175" s="172" t="s">
        <v>1529</v>
      </c>
      <c r="J175" s="172" t="s">
        <v>1722</v>
      </c>
    </row>
    <row r="176" spans="1:10">
      <c r="A176" s="172" t="s">
        <v>1723</v>
      </c>
      <c r="B176" s="173"/>
      <c r="C176" s="174">
        <v>32</v>
      </c>
      <c r="D176" s="172"/>
      <c r="E176" s="172"/>
      <c r="F176" s="174">
        <v>32</v>
      </c>
      <c r="G176" s="174">
        <f t="shared" si="2"/>
        <v>32</v>
      </c>
      <c r="H176" s="146" t="s">
        <v>1774</v>
      </c>
      <c r="I176" s="172" t="s">
        <v>1533</v>
      </c>
      <c r="J176" s="172"/>
    </row>
    <row r="177" spans="1:10">
      <c r="A177" s="172" t="s">
        <v>1724</v>
      </c>
      <c r="B177" s="173"/>
      <c r="C177" s="174">
        <v>24.28</v>
      </c>
      <c r="D177" s="172"/>
      <c r="E177" s="172"/>
      <c r="F177" s="174">
        <v>24.28</v>
      </c>
      <c r="G177" s="174">
        <f t="shared" si="2"/>
        <v>24.28</v>
      </c>
      <c r="H177" s="146" t="s">
        <v>1774</v>
      </c>
      <c r="I177" s="172" t="s">
        <v>1533</v>
      </c>
      <c r="J177" s="172"/>
    </row>
    <row r="178" spans="1:10">
      <c r="A178" s="172" t="s">
        <v>1725</v>
      </c>
      <c r="B178" s="173"/>
      <c r="C178" s="174">
        <v>22.41</v>
      </c>
      <c r="D178" s="172"/>
      <c r="E178" s="172"/>
      <c r="F178" s="174">
        <v>22.41</v>
      </c>
      <c r="G178" s="174">
        <f t="shared" si="2"/>
        <v>22.41</v>
      </c>
      <c r="H178" s="146" t="s">
        <v>1774</v>
      </c>
      <c r="I178" s="172" t="s">
        <v>1529</v>
      </c>
      <c r="J178" s="172"/>
    </row>
    <row r="179" spans="1:10">
      <c r="A179" s="172" t="s">
        <v>1726</v>
      </c>
      <c r="B179" s="173"/>
      <c r="C179" s="174">
        <v>4</v>
      </c>
      <c r="D179" s="172"/>
      <c r="E179" s="172"/>
      <c r="F179" s="174">
        <v>4</v>
      </c>
      <c r="G179" s="174">
        <f t="shared" si="2"/>
        <v>4</v>
      </c>
      <c r="H179" s="146" t="s">
        <v>1774</v>
      </c>
      <c r="I179" s="172" t="s">
        <v>1522</v>
      </c>
      <c r="J179" s="172"/>
    </row>
    <row r="180" spans="1:10">
      <c r="A180" s="172" t="s">
        <v>1727</v>
      </c>
      <c r="B180" s="173"/>
      <c r="C180" s="174">
        <v>3</v>
      </c>
      <c r="D180" s="172"/>
      <c r="E180" s="172"/>
      <c r="F180" s="174">
        <v>3</v>
      </c>
      <c r="G180" s="174">
        <f t="shared" si="2"/>
        <v>3</v>
      </c>
      <c r="H180" s="146" t="s">
        <v>1774</v>
      </c>
      <c r="I180" s="172" t="s">
        <v>1529</v>
      </c>
      <c r="J180" s="172"/>
    </row>
    <row r="181" spans="1:10">
      <c r="A181" s="172" t="s">
        <v>1728</v>
      </c>
      <c r="B181" s="173"/>
      <c r="C181" s="174">
        <v>0.1</v>
      </c>
      <c r="D181" s="172"/>
      <c r="E181" s="172"/>
      <c r="F181" s="174">
        <v>0.1</v>
      </c>
      <c r="G181" s="174">
        <f t="shared" si="2"/>
        <v>0.1</v>
      </c>
      <c r="H181" s="146" t="s">
        <v>1774</v>
      </c>
      <c r="I181" s="172" t="s">
        <v>1525</v>
      </c>
      <c r="J181" s="172"/>
    </row>
    <row r="182" spans="1:10">
      <c r="A182" s="172" t="s">
        <v>1729</v>
      </c>
      <c r="B182" s="173"/>
      <c r="C182" s="174">
        <v>7.34</v>
      </c>
      <c r="D182" s="172"/>
      <c r="E182" s="172"/>
      <c r="F182" s="174">
        <v>7.34</v>
      </c>
      <c r="G182" s="174">
        <f t="shared" si="2"/>
        <v>7.34</v>
      </c>
      <c r="H182" s="149" t="s">
        <v>1776</v>
      </c>
      <c r="I182" s="172" t="s">
        <v>1529</v>
      </c>
      <c r="J182" s="172" t="s">
        <v>1730</v>
      </c>
    </row>
    <row r="183" spans="1:10">
      <c r="A183" s="172" t="s">
        <v>1731</v>
      </c>
      <c r="B183" s="173"/>
      <c r="C183" s="174">
        <v>160.3</v>
      </c>
      <c r="D183" s="172"/>
      <c r="E183" s="172"/>
      <c r="F183" s="174">
        <v>160.3</v>
      </c>
      <c r="G183" s="174">
        <f t="shared" si="2"/>
        <v>160.3</v>
      </c>
      <c r="H183" s="149" t="s">
        <v>1776</v>
      </c>
      <c r="I183" s="172" t="s">
        <v>1525</v>
      </c>
      <c r="J183" s="172"/>
    </row>
    <row r="184" spans="1:10">
      <c r="A184" s="172" t="s">
        <v>1732</v>
      </c>
      <c r="B184" s="173"/>
      <c r="C184" s="174">
        <v>661.29</v>
      </c>
      <c r="D184" s="172"/>
      <c r="E184" s="172"/>
      <c r="F184" s="174">
        <v>661.29</v>
      </c>
      <c r="G184" s="174">
        <f t="shared" si="2"/>
        <v>661.29</v>
      </c>
      <c r="H184" s="149" t="s">
        <v>1776</v>
      </c>
      <c r="I184" s="172" t="s">
        <v>1522</v>
      </c>
      <c r="J184" s="172" t="s">
        <v>1733</v>
      </c>
    </row>
    <row r="185" spans="1:10">
      <c r="A185" s="172" t="s">
        <v>1734</v>
      </c>
      <c r="B185" s="173"/>
      <c r="C185" s="174">
        <v>960</v>
      </c>
      <c r="D185" s="172"/>
      <c r="E185" s="172"/>
      <c r="F185" s="174">
        <v>960</v>
      </c>
      <c r="G185" s="174">
        <f t="shared" si="2"/>
        <v>960</v>
      </c>
      <c r="H185" s="149" t="s">
        <v>1776</v>
      </c>
      <c r="I185" s="172" t="s">
        <v>1533</v>
      </c>
      <c r="J185" s="172" t="s">
        <v>1735</v>
      </c>
    </row>
    <row r="186" spans="1:10">
      <c r="A186" s="172" t="s">
        <v>1736</v>
      </c>
      <c r="B186" s="173"/>
      <c r="C186" s="174">
        <v>1008</v>
      </c>
      <c r="D186" s="172"/>
      <c r="E186" s="172"/>
      <c r="F186" s="174">
        <v>1008</v>
      </c>
      <c r="G186" s="174">
        <f t="shared" si="2"/>
        <v>1008</v>
      </c>
      <c r="H186" s="149" t="s">
        <v>1776</v>
      </c>
      <c r="I186" s="172" t="s">
        <v>1533</v>
      </c>
      <c r="J186" s="172" t="s">
        <v>1737</v>
      </c>
    </row>
    <row r="187" spans="1:10">
      <c r="A187" s="172" t="s">
        <v>1738</v>
      </c>
      <c r="B187" s="173"/>
      <c r="C187" s="174">
        <v>1160</v>
      </c>
      <c r="D187" s="172"/>
      <c r="E187" s="172"/>
      <c r="F187" s="174">
        <v>1160</v>
      </c>
      <c r="G187" s="174">
        <f t="shared" si="2"/>
        <v>1160</v>
      </c>
      <c r="H187" s="149" t="s">
        <v>1776</v>
      </c>
      <c r="I187" s="172" t="s">
        <v>1533</v>
      </c>
      <c r="J187" s="172" t="s">
        <v>1739</v>
      </c>
    </row>
    <row r="188" spans="1:10">
      <c r="A188" s="172" t="s">
        <v>1740</v>
      </c>
      <c r="B188" s="173"/>
      <c r="C188" s="174">
        <v>2400</v>
      </c>
      <c r="D188" s="172"/>
      <c r="E188" s="172"/>
      <c r="F188" s="174">
        <v>2400</v>
      </c>
      <c r="G188" s="174">
        <f t="shared" si="2"/>
        <v>2400</v>
      </c>
      <c r="H188" s="149" t="s">
        <v>1776</v>
      </c>
      <c r="I188" s="172" t="s">
        <v>1522</v>
      </c>
      <c r="J188" s="172" t="s">
        <v>1741</v>
      </c>
    </row>
    <row r="189" spans="1:10">
      <c r="A189" s="172" t="s">
        <v>1537</v>
      </c>
      <c r="B189" s="173"/>
      <c r="C189" s="174">
        <v>2564.23</v>
      </c>
      <c r="D189" s="172"/>
      <c r="E189" s="172"/>
      <c r="F189" s="174">
        <v>2564.23</v>
      </c>
      <c r="G189" s="174">
        <f t="shared" si="2"/>
        <v>2564.23</v>
      </c>
      <c r="H189" s="149" t="s">
        <v>1776</v>
      </c>
      <c r="I189" s="172" t="s">
        <v>1522</v>
      </c>
      <c r="J189" s="172" t="s">
        <v>1742</v>
      </c>
    </row>
    <row r="190" spans="1:10">
      <c r="A190" s="172" t="s">
        <v>1743</v>
      </c>
      <c r="B190" s="173"/>
      <c r="C190" s="174">
        <v>3200</v>
      </c>
      <c r="D190" s="172"/>
      <c r="E190" s="172"/>
      <c r="F190" s="174">
        <v>3200</v>
      </c>
      <c r="G190" s="174">
        <f t="shared" si="2"/>
        <v>3200</v>
      </c>
      <c r="H190" s="149" t="s">
        <v>1776</v>
      </c>
      <c r="I190" s="172" t="s">
        <v>1529</v>
      </c>
      <c r="J190" s="172" t="s">
        <v>1744</v>
      </c>
    </row>
    <row r="191" spans="1:10">
      <c r="A191" s="172" t="s">
        <v>1606</v>
      </c>
      <c r="B191" s="173"/>
      <c r="C191" s="174">
        <v>11580.93</v>
      </c>
      <c r="D191" s="172"/>
      <c r="E191" s="172"/>
      <c r="F191" s="174">
        <v>11580.93</v>
      </c>
      <c r="G191" s="174">
        <f t="shared" si="2"/>
        <v>11580.93</v>
      </c>
      <c r="H191" s="149" t="s">
        <v>1776</v>
      </c>
      <c r="I191" s="172" t="s">
        <v>1525</v>
      </c>
      <c r="J191" s="172"/>
    </row>
    <row r="192" spans="1:10">
      <c r="A192" s="172" t="s">
        <v>1745</v>
      </c>
      <c r="B192" s="173"/>
      <c r="C192" s="174">
        <v>36441.85</v>
      </c>
      <c r="D192" s="172"/>
      <c r="E192" s="172"/>
      <c r="F192" s="174">
        <v>36441.85</v>
      </c>
      <c r="G192" s="174">
        <f t="shared" si="2"/>
        <v>36441.85</v>
      </c>
      <c r="H192" s="149" t="s">
        <v>1776</v>
      </c>
      <c r="I192" s="172" t="s">
        <v>1525</v>
      </c>
      <c r="J192" s="172"/>
    </row>
    <row r="193" spans="1:10">
      <c r="A193" s="172" t="s">
        <v>1746</v>
      </c>
      <c r="B193" s="173"/>
      <c r="C193" s="174">
        <v>45271.76</v>
      </c>
      <c r="D193" s="172"/>
      <c r="E193" s="172"/>
      <c r="F193" s="174">
        <v>45271.76</v>
      </c>
      <c r="G193" s="174">
        <f t="shared" si="2"/>
        <v>45271.76</v>
      </c>
      <c r="H193" s="149" t="s">
        <v>1776</v>
      </c>
      <c r="I193" s="172" t="s">
        <v>1522</v>
      </c>
      <c r="J193" s="172" t="s">
        <v>1746</v>
      </c>
    </row>
    <row r="194" spans="1:10">
      <c r="A194" s="172" t="s">
        <v>1747</v>
      </c>
      <c r="B194" s="173"/>
      <c r="C194" s="174">
        <v>75720.65</v>
      </c>
      <c r="D194" s="172"/>
      <c r="E194" s="172"/>
      <c r="F194" s="174">
        <v>75720.65</v>
      </c>
      <c r="G194" s="174">
        <f t="shared" si="2"/>
        <v>75720.65</v>
      </c>
      <c r="H194" s="149" t="s">
        <v>1776</v>
      </c>
      <c r="I194" s="172" t="s">
        <v>1529</v>
      </c>
      <c r="J194" s="172" t="s">
        <v>1748</v>
      </c>
    </row>
    <row r="195" spans="1:10">
      <c r="A195" s="172" t="s">
        <v>1644</v>
      </c>
      <c r="B195" s="173"/>
      <c r="C195" s="174">
        <v>97409.4</v>
      </c>
      <c r="D195" s="172"/>
      <c r="E195" s="172"/>
      <c r="F195" s="174">
        <v>97409.4</v>
      </c>
      <c r="G195" s="174">
        <f t="shared" ref="G195:G201" si="3">F195</f>
        <v>97409.4</v>
      </c>
      <c r="H195" s="149" t="s">
        <v>1776</v>
      </c>
      <c r="I195" s="172" t="s">
        <v>1522</v>
      </c>
      <c r="J195" s="172" t="s">
        <v>1644</v>
      </c>
    </row>
    <row r="196" spans="1:10">
      <c r="A196" s="172" t="s">
        <v>1749</v>
      </c>
      <c r="B196" s="173"/>
      <c r="C196" s="174">
        <v>204000</v>
      </c>
      <c r="D196" s="172"/>
      <c r="E196" s="172"/>
      <c r="F196" s="174">
        <v>204000</v>
      </c>
      <c r="G196" s="174">
        <f t="shared" si="3"/>
        <v>204000</v>
      </c>
      <c r="H196" s="149" t="s">
        <v>1776</v>
      </c>
      <c r="I196" s="172" t="s">
        <v>1529</v>
      </c>
      <c r="J196" s="172" t="s">
        <v>1750</v>
      </c>
    </row>
    <row r="197" spans="1:10">
      <c r="A197" s="172" t="s">
        <v>1751</v>
      </c>
      <c r="B197" s="173"/>
      <c r="C197" s="174">
        <v>213445.12</v>
      </c>
      <c r="D197" s="172"/>
      <c r="E197" s="172"/>
      <c r="F197" s="174">
        <v>213445.12</v>
      </c>
      <c r="G197" s="174">
        <f t="shared" si="3"/>
        <v>213445.12</v>
      </c>
      <c r="H197" s="149" t="s">
        <v>1776</v>
      </c>
      <c r="I197" s="172" t="s">
        <v>1522</v>
      </c>
      <c r="J197" s="172" t="s">
        <v>1751</v>
      </c>
    </row>
    <row r="198" spans="1:10">
      <c r="A198" s="172" t="s">
        <v>1752</v>
      </c>
      <c r="B198" s="173"/>
      <c r="C198" s="174">
        <v>316524.32</v>
      </c>
      <c r="D198" s="172"/>
      <c r="E198" s="172"/>
      <c r="F198" s="174">
        <v>316524.32</v>
      </c>
      <c r="G198" s="174">
        <f t="shared" si="3"/>
        <v>316524.32</v>
      </c>
      <c r="H198" s="149" t="s">
        <v>1776</v>
      </c>
      <c r="I198" s="172" t="s">
        <v>1525</v>
      </c>
      <c r="J198" s="172"/>
    </row>
    <row r="199" spans="1:10">
      <c r="A199" s="172" t="s">
        <v>1753</v>
      </c>
      <c r="B199" s="173"/>
      <c r="C199" s="174">
        <v>321009.56</v>
      </c>
      <c r="D199" s="172"/>
      <c r="E199" s="172"/>
      <c r="F199" s="174">
        <v>321009.56</v>
      </c>
      <c r="G199" s="174">
        <f t="shared" si="3"/>
        <v>321009.56</v>
      </c>
      <c r="H199" s="149" t="s">
        <v>1776</v>
      </c>
      <c r="I199" s="172" t="s">
        <v>1529</v>
      </c>
      <c r="J199" s="172" t="s">
        <v>1754</v>
      </c>
    </row>
    <row r="200" spans="1:10">
      <c r="A200" s="172" t="s">
        <v>1066</v>
      </c>
      <c r="B200" s="173"/>
      <c r="C200" s="174">
        <v>2721679.66</v>
      </c>
      <c r="D200" s="172"/>
      <c r="E200" s="172"/>
      <c r="F200" s="174">
        <v>2721679.66</v>
      </c>
      <c r="G200" s="174">
        <f t="shared" si="3"/>
        <v>2721679.66</v>
      </c>
      <c r="H200" s="149" t="s">
        <v>1776</v>
      </c>
      <c r="I200" s="172" t="s">
        <v>1529</v>
      </c>
      <c r="J200" s="172" t="s">
        <v>1755</v>
      </c>
    </row>
    <row r="201" spans="1:10">
      <c r="A201" s="172" t="s">
        <v>1756</v>
      </c>
      <c r="B201" s="173"/>
      <c r="C201" s="174">
        <v>6328369.94</v>
      </c>
      <c r="D201" s="172"/>
      <c r="E201" s="172"/>
      <c r="F201" s="174">
        <v>6328369.94</v>
      </c>
      <c r="G201" s="174">
        <f t="shared" si="3"/>
        <v>6328369.94</v>
      </c>
      <c r="H201" s="149" t="s">
        <v>1776</v>
      </c>
      <c r="I201" s="172" t="s">
        <v>1522</v>
      </c>
      <c r="J201" s="172" t="s">
        <v>1757</v>
      </c>
    </row>
    <row r="202" s="165" customFormat="1" spans="1:10">
      <c r="A202" s="176" t="s">
        <v>1152</v>
      </c>
      <c r="B202" s="177"/>
      <c r="C202" s="178">
        <f t="shared" ref="C202:G202" si="4">SUM(C3:C201)</f>
        <v>13376356.7</v>
      </c>
      <c r="D202" s="178">
        <f t="shared" si="4"/>
        <v>0</v>
      </c>
      <c r="E202" s="178">
        <f t="shared" si="4"/>
        <v>0</v>
      </c>
      <c r="F202" s="178">
        <f t="shared" si="4"/>
        <v>13376356.7</v>
      </c>
      <c r="G202" s="178">
        <f t="shared" si="4"/>
        <v>13376356.7</v>
      </c>
      <c r="H202" s="179"/>
      <c r="I202" s="172"/>
      <c r="J202" s="172"/>
    </row>
    <row r="203" spans="6:7">
      <c r="F203" s="167"/>
      <c r="G203" s="167"/>
    </row>
    <row r="204" spans="6:7">
      <c r="F204" s="167"/>
      <c r="G204" s="167"/>
    </row>
    <row r="205" spans="6:7">
      <c r="F205" s="167"/>
      <c r="G205" s="167"/>
    </row>
    <row r="206" spans="6:7">
      <c r="F206" s="167"/>
      <c r="G206" s="167"/>
    </row>
    <row r="207" spans="6:7">
      <c r="F207" s="167"/>
      <c r="G207" s="167"/>
    </row>
    <row r="208" spans="6:7">
      <c r="F208" s="167"/>
      <c r="G208" s="167"/>
    </row>
    <row r="209" spans="6:7">
      <c r="F209" s="167"/>
      <c r="G209" s="167"/>
    </row>
    <row r="210" spans="6:7">
      <c r="F210" s="167"/>
      <c r="G210" s="167"/>
    </row>
    <row r="211" spans="6:7">
      <c r="F211" s="167"/>
      <c r="G211" s="167"/>
    </row>
    <row r="212" spans="6:7">
      <c r="F212" s="167"/>
      <c r="G212" s="167"/>
    </row>
    <row r="213" spans="6:7">
      <c r="F213" s="167"/>
      <c r="G213" s="167"/>
    </row>
    <row r="214" spans="6:7">
      <c r="F214" s="167"/>
      <c r="G214" s="167"/>
    </row>
    <row r="215" spans="6:7">
      <c r="F215" s="167"/>
      <c r="G215" s="167"/>
    </row>
    <row r="216" spans="6:7">
      <c r="F216" s="167"/>
      <c r="G216" s="167"/>
    </row>
    <row r="217" spans="6:7">
      <c r="F217" s="167"/>
      <c r="G217" s="167"/>
    </row>
    <row r="218" spans="6:7">
      <c r="F218" s="167"/>
      <c r="G218" s="167"/>
    </row>
    <row r="219" spans="6:7">
      <c r="F219" s="167"/>
      <c r="G219" s="167"/>
    </row>
    <row r="220" spans="6:7">
      <c r="F220" s="167"/>
      <c r="G220" s="167"/>
    </row>
    <row r="221" spans="6:7">
      <c r="F221" s="167"/>
      <c r="G221" s="167"/>
    </row>
    <row r="222" spans="6:7">
      <c r="F222" s="167"/>
      <c r="G222" s="167"/>
    </row>
    <row r="223" spans="6:7">
      <c r="F223" s="167"/>
      <c r="G223" s="167"/>
    </row>
    <row r="224" spans="6:7">
      <c r="F224" s="167"/>
      <c r="G224" s="167"/>
    </row>
    <row r="225" spans="6:7">
      <c r="F225" s="167"/>
      <c r="G225" s="167"/>
    </row>
    <row r="226" spans="6:7">
      <c r="F226" s="167"/>
      <c r="G226" s="167"/>
    </row>
    <row r="227" spans="6:7">
      <c r="F227" s="167"/>
      <c r="G227" s="167"/>
    </row>
    <row r="228" spans="6:7">
      <c r="F228" s="167"/>
      <c r="G228" s="167"/>
    </row>
    <row r="229" spans="6:7">
      <c r="F229" s="167"/>
      <c r="G229" s="167"/>
    </row>
    <row r="230" spans="6:7">
      <c r="F230" s="167"/>
      <c r="G230" s="167"/>
    </row>
    <row r="231" spans="6:7">
      <c r="F231" s="167"/>
      <c r="G231" s="167"/>
    </row>
    <row r="232" spans="6:7">
      <c r="F232" s="167"/>
      <c r="G232" s="167"/>
    </row>
    <row r="233" spans="6:7">
      <c r="F233" s="167"/>
      <c r="G233" s="167"/>
    </row>
    <row r="234" spans="6:7">
      <c r="F234" s="167"/>
      <c r="G234" s="167"/>
    </row>
    <row r="235" spans="6:7">
      <c r="F235" s="167"/>
      <c r="G235" s="167"/>
    </row>
    <row r="236" spans="6:7">
      <c r="F236" s="167"/>
      <c r="G236" s="167"/>
    </row>
    <row r="237" spans="6:7">
      <c r="F237" s="167"/>
      <c r="G237" s="167"/>
    </row>
    <row r="238" spans="6:7">
      <c r="F238" s="167"/>
      <c r="G238" s="167"/>
    </row>
    <row r="239" spans="6:7">
      <c r="F239" s="167"/>
      <c r="G239" s="167"/>
    </row>
    <row r="240" spans="6:7">
      <c r="F240" s="167"/>
      <c r="G240" s="167"/>
    </row>
    <row r="241" spans="6:7">
      <c r="F241" s="167"/>
      <c r="G241" s="167"/>
    </row>
    <row r="242" spans="6:7">
      <c r="F242" s="167"/>
      <c r="G242" s="167"/>
    </row>
    <row r="243" spans="6:7">
      <c r="F243" s="167"/>
      <c r="G243" s="167"/>
    </row>
    <row r="244" spans="6:7">
      <c r="F244" s="167"/>
      <c r="G244" s="167"/>
    </row>
    <row r="245" spans="6:7">
      <c r="F245" s="167"/>
      <c r="G245" s="167"/>
    </row>
    <row r="246" spans="6:7">
      <c r="F246" s="167"/>
      <c r="G246" s="167"/>
    </row>
    <row r="247" spans="6:7">
      <c r="F247" s="167"/>
      <c r="G247" s="167"/>
    </row>
    <row r="248" spans="6:7">
      <c r="F248" s="167"/>
      <c r="G248" s="167"/>
    </row>
    <row r="249" spans="6:7">
      <c r="F249" s="167"/>
      <c r="G249" s="167"/>
    </row>
    <row r="250" spans="6:7">
      <c r="F250" s="167"/>
      <c r="G250" s="167"/>
    </row>
    <row r="251" spans="6:7">
      <c r="F251" s="167"/>
      <c r="G251" s="167"/>
    </row>
    <row r="252" spans="6:7">
      <c r="F252" s="167"/>
      <c r="G252" s="167"/>
    </row>
    <row r="253" spans="6:7">
      <c r="F253" s="167"/>
      <c r="G253" s="167"/>
    </row>
    <row r="254" spans="6:7">
      <c r="F254" s="167"/>
      <c r="G254" s="167"/>
    </row>
    <row r="255" spans="6:7">
      <c r="F255" s="167"/>
      <c r="G255" s="167"/>
    </row>
    <row r="256" spans="6:7">
      <c r="F256" s="167"/>
      <c r="G256" s="167"/>
    </row>
    <row r="257" spans="6:7">
      <c r="F257" s="167"/>
      <c r="G257" s="167"/>
    </row>
    <row r="258" spans="6:7">
      <c r="F258" s="167"/>
      <c r="G258" s="167"/>
    </row>
    <row r="259" spans="6:7">
      <c r="F259" s="167"/>
      <c r="G259" s="167"/>
    </row>
    <row r="260" spans="6:7">
      <c r="F260" s="167"/>
      <c r="G260" s="167"/>
    </row>
    <row r="261" spans="6:7">
      <c r="F261" s="167"/>
      <c r="G261" s="167"/>
    </row>
    <row r="262" spans="6:7">
      <c r="F262" s="167"/>
      <c r="G262" s="167"/>
    </row>
    <row r="263" spans="6:7">
      <c r="F263" s="167"/>
      <c r="G263" s="167"/>
    </row>
    <row r="264" spans="6:7">
      <c r="F264" s="167"/>
      <c r="G264" s="167"/>
    </row>
    <row r="265" spans="6:7">
      <c r="F265" s="167"/>
      <c r="G265" s="167"/>
    </row>
    <row r="266" spans="6:7">
      <c r="F266" s="167"/>
      <c r="G266" s="167"/>
    </row>
    <row r="267" spans="6:7">
      <c r="F267" s="167"/>
      <c r="G267" s="167"/>
    </row>
    <row r="268" spans="6:7">
      <c r="F268" s="167"/>
      <c r="G268" s="167"/>
    </row>
    <row r="269" spans="6:7">
      <c r="F269" s="167"/>
      <c r="G269" s="167"/>
    </row>
    <row r="270" spans="6:7">
      <c r="F270" s="167"/>
      <c r="G270" s="167"/>
    </row>
    <row r="271" spans="6:7">
      <c r="F271" s="167"/>
      <c r="G271" s="167"/>
    </row>
    <row r="272" spans="6:7">
      <c r="F272" s="167"/>
      <c r="G272" s="167"/>
    </row>
    <row r="273" spans="6:7">
      <c r="F273" s="167"/>
      <c r="G273" s="167"/>
    </row>
    <row r="274" spans="6:7">
      <c r="F274" s="167"/>
      <c r="G274" s="167"/>
    </row>
    <row r="275" spans="6:7">
      <c r="F275" s="167"/>
      <c r="G275" s="167"/>
    </row>
    <row r="276" spans="6:7">
      <c r="F276" s="167"/>
      <c r="G276" s="167"/>
    </row>
    <row r="277" spans="6:7">
      <c r="F277" s="167"/>
      <c r="G277" s="167"/>
    </row>
    <row r="278" spans="6:7">
      <c r="F278" s="167"/>
      <c r="G278" s="167"/>
    </row>
    <row r="279" spans="6:7">
      <c r="F279" s="167"/>
      <c r="G279" s="167"/>
    </row>
    <row r="280" spans="6:7">
      <c r="F280" s="167"/>
      <c r="G280" s="167"/>
    </row>
    <row r="281" spans="6:7">
      <c r="F281" s="167"/>
      <c r="G281" s="167"/>
    </row>
    <row r="282" spans="6:7">
      <c r="F282" s="167"/>
      <c r="G282" s="167"/>
    </row>
    <row r="283" spans="6:7">
      <c r="F283" s="167"/>
      <c r="G283" s="167"/>
    </row>
    <row r="284" spans="6:7">
      <c r="F284" s="167"/>
      <c r="G284" s="167"/>
    </row>
    <row r="285" spans="6:7">
      <c r="F285" s="167"/>
      <c r="G285" s="167"/>
    </row>
    <row r="286" spans="6:7">
      <c r="F286" s="167"/>
      <c r="G286" s="167"/>
    </row>
    <row r="287" spans="6:7">
      <c r="F287" s="167"/>
      <c r="G287" s="167"/>
    </row>
    <row r="288" spans="6:7">
      <c r="F288" s="167"/>
      <c r="G288" s="167"/>
    </row>
    <row r="289" spans="6:7">
      <c r="F289" s="167"/>
      <c r="G289" s="167"/>
    </row>
    <row r="290" spans="6:7">
      <c r="F290" s="167"/>
      <c r="G290" s="167"/>
    </row>
    <row r="291" spans="6:7">
      <c r="F291" s="167"/>
      <c r="G291" s="167"/>
    </row>
    <row r="292" spans="6:7">
      <c r="F292" s="167"/>
      <c r="G292" s="167"/>
    </row>
    <row r="293" spans="6:7">
      <c r="F293" s="167"/>
      <c r="G293" s="167"/>
    </row>
    <row r="294" spans="6:7">
      <c r="F294" s="167"/>
      <c r="G294" s="167"/>
    </row>
    <row r="295" spans="6:7">
      <c r="F295" s="167"/>
      <c r="G295" s="167"/>
    </row>
    <row r="296" spans="6:7">
      <c r="F296" s="167"/>
      <c r="G296" s="167"/>
    </row>
    <row r="297" spans="6:7">
      <c r="F297" s="167"/>
      <c r="G297" s="167"/>
    </row>
    <row r="298" spans="6:7">
      <c r="F298" s="167"/>
      <c r="G298" s="167"/>
    </row>
    <row r="299" spans="6:7">
      <c r="F299" s="167"/>
      <c r="G299" s="167"/>
    </row>
    <row r="300" spans="6:7">
      <c r="F300" s="167"/>
      <c r="G300" s="167"/>
    </row>
    <row r="301" spans="6:7">
      <c r="F301" s="167"/>
      <c r="G301" s="167"/>
    </row>
    <row r="302" spans="6:7">
      <c r="F302" s="167"/>
      <c r="G302" s="167"/>
    </row>
    <row r="303" spans="6:7">
      <c r="F303" s="167"/>
      <c r="G303" s="167"/>
    </row>
    <row r="304" spans="6:7">
      <c r="F304" s="167"/>
      <c r="G304" s="167"/>
    </row>
    <row r="305" spans="6:7">
      <c r="F305" s="167"/>
      <c r="G305" s="167"/>
    </row>
    <row r="306" spans="6:7">
      <c r="F306" s="167"/>
      <c r="G306" s="167"/>
    </row>
    <row r="307" spans="6:7">
      <c r="F307" s="167"/>
      <c r="G307" s="167"/>
    </row>
    <row r="308" spans="6:7">
      <c r="F308" s="167"/>
      <c r="G308" s="167"/>
    </row>
    <row r="309" spans="6:7">
      <c r="F309" s="167"/>
      <c r="G309" s="167"/>
    </row>
    <row r="310" spans="6:7">
      <c r="F310" s="167"/>
      <c r="G310" s="167"/>
    </row>
    <row r="311" spans="6:7">
      <c r="F311" s="167"/>
      <c r="G311" s="167"/>
    </row>
    <row r="312" spans="6:7">
      <c r="F312" s="167"/>
      <c r="G312" s="167"/>
    </row>
    <row r="313" spans="6:7">
      <c r="F313" s="167"/>
      <c r="G313" s="167"/>
    </row>
    <row r="314" spans="6:7">
      <c r="F314" s="167"/>
      <c r="G314" s="167"/>
    </row>
    <row r="315" spans="6:7">
      <c r="F315" s="167"/>
      <c r="G315" s="167"/>
    </row>
    <row r="316" spans="6:7">
      <c r="F316" s="167"/>
      <c r="G316" s="167"/>
    </row>
    <row r="317" spans="6:7">
      <c r="F317" s="167"/>
      <c r="G317" s="167"/>
    </row>
    <row r="318" spans="6:7">
      <c r="F318" s="167"/>
      <c r="G318" s="167"/>
    </row>
    <row r="319" spans="6:7">
      <c r="F319" s="167"/>
      <c r="G319" s="167"/>
    </row>
    <row r="320" spans="6:7">
      <c r="F320" s="167"/>
      <c r="G320" s="167"/>
    </row>
    <row r="321" spans="6:7">
      <c r="F321" s="167"/>
      <c r="G321" s="167"/>
    </row>
    <row r="322" spans="6:7">
      <c r="F322" s="167"/>
      <c r="G322" s="167"/>
    </row>
    <row r="323" spans="6:7">
      <c r="F323" s="167"/>
      <c r="G323" s="167"/>
    </row>
    <row r="324" spans="6:7">
      <c r="F324" s="167"/>
      <c r="G324" s="167"/>
    </row>
  </sheetData>
  <mergeCells count="1">
    <mergeCell ref="A1:J1"/>
  </mergeCells>
  <pageMargins left="0.7" right="0.7" top="0.75" bottom="0.75" header="0.3" footer="0.3"/>
  <pageSetup paperSize="9" orientation="portrait"/>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2"/>
  <sheetViews>
    <sheetView view="pageBreakPreview" zoomScale="90" zoomScaleNormal="100" topLeftCell="A143" workbookViewId="0">
      <selection activeCell="G169" sqref="G169"/>
    </sheetView>
  </sheetViews>
  <sheetFormatPr defaultColWidth="9" defaultRowHeight="15.75" customHeight="1"/>
  <cols>
    <col min="1" max="1" width="5.375" style="13" customWidth="1"/>
    <col min="2" max="2" width="26.3833333333333" style="13" customWidth="1"/>
    <col min="3" max="3" width="14" style="13" customWidth="1"/>
    <col min="4" max="4" width="16" style="13" customWidth="1"/>
    <col min="5" max="5" width="18.25" style="13" customWidth="1"/>
    <col min="6" max="6" width="16.75" style="13" customWidth="1"/>
    <col min="7" max="7" width="16.375" style="13" customWidth="1"/>
    <col min="8" max="8" width="9" style="13"/>
    <col min="9" max="9" width="18.6083333333333" style="13" customWidth="1"/>
    <col min="10" max="10" width="34.7166666666667" style="13" customWidth="1"/>
    <col min="11" max="16384" width="9" style="13"/>
  </cols>
  <sheetData>
    <row r="1" s="11" customFormat="1" ht="30" customHeight="1" spans="1:7">
      <c r="A1" s="14" t="s">
        <v>1777</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41" t="s">
        <v>1778</v>
      </c>
    </row>
    <row r="4" customHeight="1" spans="1:7">
      <c r="A4" s="20" t="str">
        <f>基础信息!A2</f>
        <v>被评估单位：江苏省糖烟酒总公司</v>
      </c>
      <c r="B4" s="20"/>
      <c r="C4" s="20"/>
      <c r="D4" s="20"/>
      <c r="G4" s="21" t="s">
        <v>119</v>
      </c>
    </row>
    <row r="5" s="12" customFormat="1" customHeight="1" spans="1:10">
      <c r="A5" s="22" t="s">
        <v>120</v>
      </c>
      <c r="B5" s="22" t="s">
        <v>252</v>
      </c>
      <c r="C5" s="22" t="s">
        <v>261</v>
      </c>
      <c r="D5" s="22" t="s">
        <v>260</v>
      </c>
      <c r="E5" s="23" t="s">
        <v>86</v>
      </c>
      <c r="F5" s="22" t="s">
        <v>87</v>
      </c>
      <c r="G5" s="22" t="s">
        <v>182</v>
      </c>
      <c r="H5" s="155" t="s">
        <v>1518</v>
      </c>
      <c r="I5" s="156" t="s">
        <v>1519</v>
      </c>
      <c r="J5" s="156" t="s">
        <v>1520</v>
      </c>
    </row>
    <row r="6" customHeight="1" spans="1:10">
      <c r="A6" s="24">
        <v>1</v>
      </c>
      <c r="B6" s="119" t="s">
        <v>1779</v>
      </c>
      <c r="C6" s="28" t="s">
        <v>265</v>
      </c>
      <c r="D6" s="22"/>
      <c r="E6" s="28"/>
      <c r="F6" s="28"/>
      <c r="G6" s="29"/>
      <c r="H6" s="29"/>
      <c r="I6" s="142" t="s">
        <v>1525</v>
      </c>
      <c r="J6" s="137"/>
    </row>
    <row r="7" customHeight="1" spans="1:10">
      <c r="A7" s="24">
        <v>2</v>
      </c>
      <c r="B7" s="119" t="s">
        <v>1780</v>
      </c>
      <c r="C7" s="28" t="s">
        <v>265</v>
      </c>
      <c r="D7" s="22"/>
      <c r="E7" s="28"/>
      <c r="F7" s="28"/>
      <c r="G7" s="29"/>
      <c r="H7" s="29"/>
      <c r="I7" s="142" t="s">
        <v>1525</v>
      </c>
      <c r="J7" s="142"/>
    </row>
    <row r="8" customHeight="1" spans="1:10">
      <c r="A8" s="24">
        <v>3</v>
      </c>
      <c r="B8" s="119" t="s">
        <v>1781</v>
      </c>
      <c r="C8" s="28" t="s">
        <v>265</v>
      </c>
      <c r="D8" s="22"/>
      <c r="E8" s="28"/>
      <c r="F8" s="28"/>
      <c r="G8" s="29"/>
      <c r="H8" s="29"/>
      <c r="I8" s="142" t="s">
        <v>1529</v>
      </c>
      <c r="J8" s="142"/>
    </row>
    <row r="9" customHeight="1" spans="1:10">
      <c r="A9" s="24">
        <v>4</v>
      </c>
      <c r="B9" s="119" t="s">
        <v>1782</v>
      </c>
      <c r="C9" s="28" t="s">
        <v>265</v>
      </c>
      <c r="D9" s="22"/>
      <c r="E9" s="28"/>
      <c r="F9" s="28"/>
      <c r="G9" s="29"/>
      <c r="H9" s="29"/>
      <c r="I9" s="142" t="s">
        <v>1525</v>
      </c>
      <c r="J9" s="142"/>
    </row>
    <row r="10" customHeight="1" spans="1:10">
      <c r="A10" s="24">
        <v>5</v>
      </c>
      <c r="B10" s="119" t="s">
        <v>1783</v>
      </c>
      <c r="C10" s="28" t="s">
        <v>265</v>
      </c>
      <c r="D10" s="22"/>
      <c r="E10" s="28"/>
      <c r="F10" s="28"/>
      <c r="G10" s="29"/>
      <c r="H10" s="29"/>
      <c r="I10" s="142" t="s">
        <v>1529</v>
      </c>
      <c r="J10" s="142" t="s">
        <v>1784</v>
      </c>
    </row>
    <row r="11" customHeight="1" spans="1:10">
      <c r="A11" s="24">
        <v>6</v>
      </c>
      <c r="B11" s="119" t="s">
        <v>1785</v>
      </c>
      <c r="C11" s="28" t="s">
        <v>265</v>
      </c>
      <c r="D11" s="22"/>
      <c r="E11" s="28"/>
      <c r="F11" s="28"/>
      <c r="G11" s="29"/>
      <c r="H11" s="29"/>
      <c r="I11" s="142" t="s">
        <v>1529</v>
      </c>
      <c r="J11" s="142" t="s">
        <v>1786</v>
      </c>
    </row>
    <row r="12" customHeight="1" spans="1:10">
      <c r="A12" s="24">
        <v>7</v>
      </c>
      <c r="B12" s="119" t="s">
        <v>1787</v>
      </c>
      <c r="C12" s="28" t="s">
        <v>265</v>
      </c>
      <c r="D12" s="22"/>
      <c r="E12" s="28"/>
      <c r="F12" s="28"/>
      <c r="G12" s="29"/>
      <c r="H12" s="29"/>
      <c r="I12" s="142" t="s">
        <v>1529</v>
      </c>
      <c r="J12" s="142" t="s">
        <v>1788</v>
      </c>
    </row>
    <row r="13" customHeight="1" spans="1:10">
      <c r="A13" s="24">
        <v>8</v>
      </c>
      <c r="B13" s="119" t="s">
        <v>1789</v>
      </c>
      <c r="C13" s="28" t="s">
        <v>265</v>
      </c>
      <c r="D13" s="22"/>
      <c r="E13" s="28"/>
      <c r="F13" s="28"/>
      <c r="G13" s="29"/>
      <c r="H13" s="29"/>
      <c r="I13" s="142" t="s">
        <v>1525</v>
      </c>
      <c r="J13" s="142"/>
    </row>
    <row r="14" customHeight="1" spans="1:10">
      <c r="A14" s="24">
        <v>9</v>
      </c>
      <c r="B14" s="119" t="s">
        <v>1790</v>
      </c>
      <c r="C14" s="28" t="s">
        <v>265</v>
      </c>
      <c r="D14" s="22"/>
      <c r="E14" s="28"/>
      <c r="F14" s="28"/>
      <c r="G14" s="29"/>
      <c r="H14" s="29"/>
      <c r="I14" s="142" t="s">
        <v>1522</v>
      </c>
      <c r="J14" s="142" t="s">
        <v>1791</v>
      </c>
    </row>
    <row r="15" customHeight="1" spans="1:10">
      <c r="A15" s="24">
        <v>10</v>
      </c>
      <c r="B15" s="119" t="s">
        <v>1792</v>
      </c>
      <c r="C15" s="28" t="s">
        <v>265</v>
      </c>
      <c r="D15" s="22"/>
      <c r="E15" s="28"/>
      <c r="F15" s="28"/>
      <c r="G15" s="29"/>
      <c r="H15" s="29"/>
      <c r="I15" s="142" t="s">
        <v>1522</v>
      </c>
      <c r="J15" s="142" t="s">
        <v>1793</v>
      </c>
    </row>
    <row r="16" customHeight="1" spans="1:10">
      <c r="A16" s="24">
        <v>11</v>
      </c>
      <c r="B16" s="119" t="s">
        <v>1794</v>
      </c>
      <c r="C16" s="28" t="s">
        <v>265</v>
      </c>
      <c r="D16" s="22"/>
      <c r="E16" s="28"/>
      <c r="F16" s="28"/>
      <c r="G16" s="29"/>
      <c r="H16" s="29"/>
      <c r="I16" s="142" t="s">
        <v>1525</v>
      </c>
      <c r="J16" s="142"/>
    </row>
    <row r="17" customHeight="1" spans="1:10">
      <c r="A17" s="24">
        <v>12</v>
      </c>
      <c r="B17" s="119" t="s">
        <v>1795</v>
      </c>
      <c r="C17" s="28" t="s">
        <v>265</v>
      </c>
      <c r="D17" s="22"/>
      <c r="E17" s="28"/>
      <c r="F17" s="28"/>
      <c r="G17" s="29"/>
      <c r="H17" s="29"/>
      <c r="I17" s="142" t="s">
        <v>1533</v>
      </c>
      <c r="J17" s="142" t="s">
        <v>1796</v>
      </c>
    </row>
    <row r="18" customHeight="1" spans="1:10">
      <c r="A18" s="24">
        <v>13</v>
      </c>
      <c r="B18" s="119" t="s">
        <v>1797</v>
      </c>
      <c r="C18" s="28" t="s">
        <v>265</v>
      </c>
      <c r="D18" s="22"/>
      <c r="E18" s="28"/>
      <c r="F18" s="28"/>
      <c r="G18" s="29"/>
      <c r="H18" s="29"/>
      <c r="I18" s="149" t="s">
        <v>1522</v>
      </c>
      <c r="J18" s="142" t="s">
        <v>1798</v>
      </c>
    </row>
    <row r="19" customHeight="1" spans="1:10">
      <c r="A19" s="24">
        <v>14</v>
      </c>
      <c r="B19" s="119" t="s">
        <v>1799</v>
      </c>
      <c r="C19" s="28" t="s">
        <v>265</v>
      </c>
      <c r="D19" s="22"/>
      <c r="E19" s="28"/>
      <c r="F19" s="28"/>
      <c r="G19" s="29"/>
      <c r="H19" s="29"/>
      <c r="I19" s="142" t="s">
        <v>1529</v>
      </c>
      <c r="J19" s="142" t="s">
        <v>1800</v>
      </c>
    </row>
    <row r="20" customHeight="1" spans="1:10">
      <c r="A20" s="24">
        <v>15</v>
      </c>
      <c r="B20" s="119" t="s">
        <v>1801</v>
      </c>
      <c r="C20" s="28" t="s">
        <v>265</v>
      </c>
      <c r="D20" s="22"/>
      <c r="E20" s="28"/>
      <c r="F20" s="28"/>
      <c r="G20" s="29"/>
      <c r="H20" s="29"/>
      <c r="I20" s="142" t="s">
        <v>1529</v>
      </c>
      <c r="J20" s="142" t="s">
        <v>1802</v>
      </c>
    </row>
    <row r="21" customHeight="1" spans="1:10">
      <c r="A21" s="24">
        <v>16</v>
      </c>
      <c r="B21" s="119" t="s">
        <v>1803</v>
      </c>
      <c r="C21" s="28" t="s">
        <v>265</v>
      </c>
      <c r="D21" s="22"/>
      <c r="E21" s="28"/>
      <c r="F21" s="28"/>
      <c r="G21" s="29"/>
      <c r="H21" s="29"/>
      <c r="I21" s="142" t="s">
        <v>1529</v>
      </c>
      <c r="J21" s="142" t="s">
        <v>1803</v>
      </c>
    </row>
    <row r="22" customHeight="1" spans="1:10">
      <c r="A22" s="24">
        <v>17</v>
      </c>
      <c r="B22" s="119" t="s">
        <v>1804</v>
      </c>
      <c r="C22" s="28" t="s">
        <v>265</v>
      </c>
      <c r="D22" s="22"/>
      <c r="E22" s="28"/>
      <c r="F22" s="28"/>
      <c r="G22" s="29"/>
      <c r="H22" s="29"/>
      <c r="I22" s="142" t="s">
        <v>1525</v>
      </c>
      <c r="J22" s="142"/>
    </row>
    <row r="23" customHeight="1" spans="1:10">
      <c r="A23" s="24">
        <v>18</v>
      </c>
      <c r="B23" s="119" t="s">
        <v>1779</v>
      </c>
      <c r="C23" s="28" t="s">
        <v>265</v>
      </c>
      <c r="D23" s="22"/>
      <c r="E23" s="28"/>
      <c r="F23" s="28"/>
      <c r="G23" s="29"/>
      <c r="H23" s="29"/>
      <c r="I23" s="142" t="s">
        <v>1525</v>
      </c>
      <c r="J23" s="142"/>
    </row>
    <row r="24" customHeight="1" spans="1:10">
      <c r="A24" s="24">
        <v>19</v>
      </c>
      <c r="B24" s="119" t="s">
        <v>1805</v>
      </c>
      <c r="C24" s="28" t="s">
        <v>265</v>
      </c>
      <c r="D24" s="22"/>
      <c r="E24" s="28"/>
      <c r="F24" s="28"/>
      <c r="G24" s="29"/>
      <c r="H24" s="29"/>
      <c r="I24" s="142" t="s">
        <v>1525</v>
      </c>
      <c r="J24" s="142"/>
    </row>
    <row r="25" customHeight="1" spans="1:10">
      <c r="A25" s="24">
        <v>20</v>
      </c>
      <c r="B25" s="119" t="s">
        <v>1806</v>
      </c>
      <c r="C25" s="28" t="s">
        <v>265</v>
      </c>
      <c r="D25" s="22"/>
      <c r="E25" s="28"/>
      <c r="F25" s="28"/>
      <c r="G25" s="29"/>
      <c r="H25" s="29"/>
      <c r="I25" s="142" t="s">
        <v>1529</v>
      </c>
      <c r="J25" s="142" t="s">
        <v>1807</v>
      </c>
    </row>
    <row r="26" customHeight="1" spans="1:10">
      <c r="A26" s="24">
        <v>21</v>
      </c>
      <c r="B26" s="119" t="s">
        <v>1808</v>
      </c>
      <c r="C26" s="28" t="s">
        <v>265</v>
      </c>
      <c r="D26" s="22"/>
      <c r="E26" s="28"/>
      <c r="F26" s="28"/>
      <c r="G26" s="29"/>
      <c r="H26" s="29"/>
      <c r="I26" s="142" t="s">
        <v>1525</v>
      </c>
      <c r="J26" s="142"/>
    </row>
    <row r="27" customHeight="1" spans="1:10">
      <c r="A27" s="24">
        <v>22</v>
      </c>
      <c r="B27" s="119" t="s">
        <v>1809</v>
      </c>
      <c r="C27" s="28" t="s">
        <v>265</v>
      </c>
      <c r="D27" s="22"/>
      <c r="E27" s="28"/>
      <c r="F27" s="28"/>
      <c r="G27" s="29"/>
      <c r="H27" s="29"/>
      <c r="I27" s="142" t="s">
        <v>1522</v>
      </c>
      <c r="J27" s="142" t="s">
        <v>1810</v>
      </c>
    </row>
    <row r="28" customHeight="1" spans="1:10">
      <c r="A28" s="24">
        <v>23</v>
      </c>
      <c r="B28" s="119" t="s">
        <v>1811</v>
      </c>
      <c r="C28" s="28" t="s">
        <v>265</v>
      </c>
      <c r="D28" s="22"/>
      <c r="E28" s="28"/>
      <c r="F28" s="28"/>
      <c r="G28" s="29"/>
      <c r="H28" s="29"/>
      <c r="I28" s="142" t="s">
        <v>1525</v>
      </c>
      <c r="J28" s="142"/>
    </row>
    <row r="29" customHeight="1" spans="1:10">
      <c r="A29" s="24">
        <v>24</v>
      </c>
      <c r="B29" s="119" t="s">
        <v>1812</v>
      </c>
      <c r="C29" s="28" t="s">
        <v>265</v>
      </c>
      <c r="D29" s="22"/>
      <c r="E29" s="28"/>
      <c r="F29" s="28"/>
      <c r="G29" s="29"/>
      <c r="H29" s="29"/>
      <c r="I29" s="142" t="s">
        <v>1522</v>
      </c>
      <c r="J29" s="142" t="s">
        <v>1813</v>
      </c>
    </row>
    <row r="30" customHeight="1" spans="1:10">
      <c r="A30" s="24">
        <v>25</v>
      </c>
      <c r="B30" s="119" t="s">
        <v>1814</v>
      </c>
      <c r="C30" s="28" t="s">
        <v>265</v>
      </c>
      <c r="D30" s="22"/>
      <c r="E30" s="28"/>
      <c r="F30" s="28"/>
      <c r="G30" s="29"/>
      <c r="H30" s="29"/>
      <c r="I30" s="142" t="s">
        <v>1533</v>
      </c>
      <c r="J30" s="142" t="s">
        <v>1815</v>
      </c>
    </row>
    <row r="31" customHeight="1" spans="1:10">
      <c r="A31" s="24">
        <v>26</v>
      </c>
      <c r="B31" s="119" t="s">
        <v>1816</v>
      </c>
      <c r="C31" s="28" t="s">
        <v>265</v>
      </c>
      <c r="D31" s="22"/>
      <c r="E31" s="28"/>
      <c r="F31" s="28"/>
      <c r="G31" s="29"/>
      <c r="H31" s="29"/>
      <c r="I31" s="142" t="s">
        <v>1522</v>
      </c>
      <c r="J31" s="142" t="s">
        <v>1817</v>
      </c>
    </row>
    <row r="32" customHeight="1" spans="1:10">
      <c r="A32" s="24">
        <v>27</v>
      </c>
      <c r="B32" s="119" t="s">
        <v>1818</v>
      </c>
      <c r="C32" s="28" t="s">
        <v>265</v>
      </c>
      <c r="D32" s="22"/>
      <c r="E32" s="28"/>
      <c r="F32" s="28"/>
      <c r="G32" s="29"/>
      <c r="H32" s="29"/>
      <c r="I32" s="142" t="s">
        <v>1525</v>
      </c>
      <c r="J32" s="142"/>
    </row>
    <row r="33" customHeight="1" spans="1:10">
      <c r="A33" s="24">
        <v>28</v>
      </c>
      <c r="B33" s="119" t="s">
        <v>1819</v>
      </c>
      <c r="C33" s="28" t="s">
        <v>265</v>
      </c>
      <c r="D33" s="22"/>
      <c r="E33" s="28"/>
      <c r="F33" s="28"/>
      <c r="G33" s="29"/>
      <c r="H33" s="29"/>
      <c r="I33" s="142" t="s">
        <v>1525</v>
      </c>
      <c r="J33" s="142"/>
    </row>
    <row r="34" customHeight="1" spans="1:10">
      <c r="A34" s="24">
        <v>29</v>
      </c>
      <c r="B34" s="119" t="s">
        <v>1820</v>
      </c>
      <c r="C34" s="28" t="s">
        <v>265</v>
      </c>
      <c r="D34" s="22"/>
      <c r="E34" s="28"/>
      <c r="F34" s="28"/>
      <c r="G34" s="29"/>
      <c r="H34" s="29"/>
      <c r="I34" s="142" t="s">
        <v>1525</v>
      </c>
      <c r="J34" s="142"/>
    </row>
    <row r="35" customHeight="1" spans="1:10">
      <c r="A35" s="24">
        <v>30</v>
      </c>
      <c r="B35" s="119" t="s">
        <v>1821</v>
      </c>
      <c r="C35" s="28" t="s">
        <v>265</v>
      </c>
      <c r="D35" s="22"/>
      <c r="E35" s="28"/>
      <c r="F35" s="28"/>
      <c r="G35" s="29"/>
      <c r="H35" s="29"/>
      <c r="I35" s="142" t="s">
        <v>1533</v>
      </c>
      <c r="J35" s="142" t="s">
        <v>1822</v>
      </c>
    </row>
    <row r="36" customHeight="1" spans="1:10">
      <c r="A36" s="24">
        <v>31</v>
      </c>
      <c r="B36" s="119" t="s">
        <v>1823</v>
      </c>
      <c r="C36" s="28" t="s">
        <v>265</v>
      </c>
      <c r="D36" s="22"/>
      <c r="E36" s="28"/>
      <c r="F36" s="28"/>
      <c r="G36" s="29"/>
      <c r="H36" s="29"/>
      <c r="I36" s="142" t="s">
        <v>1525</v>
      </c>
      <c r="J36" s="142"/>
    </row>
    <row r="37" customHeight="1" spans="1:10">
      <c r="A37" s="24">
        <v>32</v>
      </c>
      <c r="B37" s="119" t="s">
        <v>1824</v>
      </c>
      <c r="C37" s="28" t="s">
        <v>265</v>
      </c>
      <c r="D37" s="22"/>
      <c r="E37" s="28"/>
      <c r="F37" s="28"/>
      <c r="G37" s="29"/>
      <c r="H37" s="29"/>
      <c r="I37" s="142" t="s">
        <v>1529</v>
      </c>
      <c r="J37" s="142" t="s">
        <v>1825</v>
      </c>
    </row>
    <row r="38" customHeight="1" spans="1:10">
      <c r="A38" s="24">
        <v>33</v>
      </c>
      <c r="B38" s="119" t="s">
        <v>1826</v>
      </c>
      <c r="C38" s="28" t="s">
        <v>265</v>
      </c>
      <c r="D38" s="22"/>
      <c r="E38" s="28"/>
      <c r="F38" s="28"/>
      <c r="G38" s="29"/>
      <c r="H38" s="29"/>
      <c r="I38" s="142" t="s">
        <v>1529</v>
      </c>
      <c r="J38" s="142" t="s">
        <v>1827</v>
      </c>
    </row>
    <row r="39" customHeight="1" spans="1:10">
      <c r="A39" s="24">
        <v>34</v>
      </c>
      <c r="B39" s="119" t="s">
        <v>1828</v>
      </c>
      <c r="C39" s="28" t="s">
        <v>265</v>
      </c>
      <c r="D39" s="22"/>
      <c r="E39" s="28"/>
      <c r="F39" s="28"/>
      <c r="G39" s="29"/>
      <c r="H39" s="29"/>
      <c r="I39" s="149" t="s">
        <v>1522</v>
      </c>
      <c r="J39" s="142" t="s">
        <v>1829</v>
      </c>
    </row>
    <row r="40" customHeight="1" spans="1:10">
      <c r="A40" s="24">
        <v>35</v>
      </c>
      <c r="B40" s="119" t="s">
        <v>1830</v>
      </c>
      <c r="C40" s="28" t="s">
        <v>265</v>
      </c>
      <c r="D40" s="22"/>
      <c r="E40" s="28"/>
      <c r="F40" s="28"/>
      <c r="G40" s="29"/>
      <c r="H40" s="29"/>
      <c r="I40" s="142" t="s">
        <v>1529</v>
      </c>
      <c r="J40" s="142" t="s">
        <v>1831</v>
      </c>
    </row>
    <row r="41" customHeight="1" spans="1:10">
      <c r="A41" s="24">
        <v>36</v>
      </c>
      <c r="B41" s="119" t="s">
        <v>1832</v>
      </c>
      <c r="C41" s="28" t="s">
        <v>265</v>
      </c>
      <c r="D41" s="22"/>
      <c r="E41" s="28"/>
      <c r="F41" s="28"/>
      <c r="G41" s="29"/>
      <c r="H41" s="29"/>
      <c r="I41" s="142" t="s">
        <v>1525</v>
      </c>
      <c r="J41" s="142"/>
    </row>
    <row r="42" customHeight="1" spans="1:10">
      <c r="A42" s="24">
        <v>37</v>
      </c>
      <c r="B42" s="119" t="s">
        <v>1833</v>
      </c>
      <c r="C42" s="28" t="s">
        <v>265</v>
      </c>
      <c r="D42" s="22"/>
      <c r="E42" s="28"/>
      <c r="F42" s="28"/>
      <c r="G42" s="29"/>
      <c r="H42" s="29"/>
      <c r="I42" s="142" t="s">
        <v>1525</v>
      </c>
      <c r="J42" s="142"/>
    </row>
    <row r="43" customHeight="1" spans="1:10">
      <c r="A43" s="24">
        <v>38</v>
      </c>
      <c r="B43" s="119" t="s">
        <v>946</v>
      </c>
      <c r="C43" s="28" t="s">
        <v>265</v>
      </c>
      <c r="D43" s="22"/>
      <c r="E43" s="28"/>
      <c r="F43" s="28"/>
      <c r="G43" s="29"/>
      <c r="H43" s="29"/>
      <c r="I43" s="142" t="s">
        <v>1529</v>
      </c>
      <c r="J43" s="142" t="s">
        <v>1834</v>
      </c>
    </row>
    <row r="44" customHeight="1" spans="1:10">
      <c r="A44" s="24">
        <v>39</v>
      </c>
      <c r="B44" s="119" t="s">
        <v>1835</v>
      </c>
      <c r="C44" s="28" t="s">
        <v>265</v>
      </c>
      <c r="D44" s="22"/>
      <c r="E44" s="28"/>
      <c r="F44" s="28"/>
      <c r="G44" s="29"/>
      <c r="H44" s="29"/>
      <c r="I44" s="142" t="s">
        <v>1525</v>
      </c>
      <c r="J44" s="142"/>
    </row>
    <row r="45" customHeight="1" spans="1:10">
      <c r="A45" s="24">
        <v>40</v>
      </c>
      <c r="B45" s="119" t="s">
        <v>1836</v>
      </c>
      <c r="C45" s="28" t="s">
        <v>265</v>
      </c>
      <c r="D45" s="22"/>
      <c r="E45" s="28"/>
      <c r="F45" s="28"/>
      <c r="G45" s="29"/>
      <c r="H45" s="29"/>
      <c r="I45" s="142" t="s">
        <v>1525</v>
      </c>
      <c r="J45" s="142"/>
    </row>
    <row r="46" customHeight="1" spans="1:10">
      <c r="A46" s="24">
        <v>41</v>
      </c>
      <c r="B46" s="119" t="s">
        <v>1837</v>
      </c>
      <c r="C46" s="28" t="s">
        <v>265</v>
      </c>
      <c r="D46" s="22"/>
      <c r="E46" s="28"/>
      <c r="F46" s="28"/>
      <c r="G46" s="29"/>
      <c r="H46" s="29"/>
      <c r="I46" s="142" t="s">
        <v>1525</v>
      </c>
      <c r="J46" s="142"/>
    </row>
    <row r="47" customHeight="1" spans="1:10">
      <c r="A47" s="24">
        <v>42</v>
      </c>
      <c r="B47" s="119" t="s">
        <v>1838</v>
      </c>
      <c r="C47" s="28" t="s">
        <v>265</v>
      </c>
      <c r="D47" s="22"/>
      <c r="E47" s="28"/>
      <c r="F47" s="28"/>
      <c r="G47" s="29"/>
      <c r="H47" s="29"/>
      <c r="I47" s="142" t="s">
        <v>1525</v>
      </c>
      <c r="J47" s="142"/>
    </row>
    <row r="48" customHeight="1" spans="1:10">
      <c r="A48" s="24">
        <v>43</v>
      </c>
      <c r="B48" s="119" t="s">
        <v>1839</v>
      </c>
      <c r="C48" s="28" t="s">
        <v>265</v>
      </c>
      <c r="D48" s="22"/>
      <c r="E48" s="28"/>
      <c r="F48" s="28"/>
      <c r="G48" s="29"/>
      <c r="H48" s="29"/>
      <c r="I48" s="142" t="s">
        <v>1522</v>
      </c>
      <c r="J48" s="142" t="s">
        <v>1840</v>
      </c>
    </row>
    <row r="49" customHeight="1" spans="1:10">
      <c r="A49" s="24">
        <v>44</v>
      </c>
      <c r="B49" s="119" t="s">
        <v>1699</v>
      </c>
      <c r="C49" s="28" t="s">
        <v>265</v>
      </c>
      <c r="D49" s="22"/>
      <c r="E49" s="28"/>
      <c r="F49" s="28"/>
      <c r="G49" s="29"/>
      <c r="H49" s="29"/>
      <c r="I49" s="142" t="s">
        <v>1525</v>
      </c>
      <c r="J49" s="142"/>
    </row>
    <row r="50" customHeight="1" spans="1:10">
      <c r="A50" s="24">
        <v>45</v>
      </c>
      <c r="B50" s="119" t="s">
        <v>1841</v>
      </c>
      <c r="C50" s="28" t="s">
        <v>265</v>
      </c>
      <c r="D50" s="22"/>
      <c r="E50" s="28"/>
      <c r="F50" s="28"/>
      <c r="G50" s="29"/>
      <c r="H50" s="29"/>
      <c r="I50" s="142" t="s">
        <v>1529</v>
      </c>
      <c r="J50" s="142" t="s">
        <v>1841</v>
      </c>
    </row>
    <row r="51" customHeight="1" spans="1:10">
      <c r="A51" s="24">
        <v>46</v>
      </c>
      <c r="B51" s="119" t="s">
        <v>1842</v>
      </c>
      <c r="C51" s="28" t="s">
        <v>265</v>
      </c>
      <c r="D51" s="22"/>
      <c r="E51" s="28"/>
      <c r="F51" s="28"/>
      <c r="G51" s="29"/>
      <c r="H51" s="29"/>
      <c r="I51" s="142" t="s">
        <v>1533</v>
      </c>
      <c r="J51" s="142" t="s">
        <v>1843</v>
      </c>
    </row>
    <row r="52" customHeight="1" spans="1:10">
      <c r="A52" s="24">
        <v>47</v>
      </c>
      <c r="B52" s="119" t="s">
        <v>1844</v>
      </c>
      <c r="C52" s="28" t="s">
        <v>265</v>
      </c>
      <c r="D52" s="22"/>
      <c r="E52" s="28"/>
      <c r="F52" s="28"/>
      <c r="G52" s="29"/>
      <c r="H52" s="29"/>
      <c r="I52" s="142" t="s">
        <v>1522</v>
      </c>
      <c r="J52" s="142" t="s">
        <v>1845</v>
      </c>
    </row>
    <row r="53" customHeight="1" spans="1:10">
      <c r="A53" s="24">
        <v>48</v>
      </c>
      <c r="B53" s="119" t="s">
        <v>1846</v>
      </c>
      <c r="C53" s="28" t="s">
        <v>265</v>
      </c>
      <c r="D53" s="22"/>
      <c r="E53" s="28"/>
      <c r="F53" s="28"/>
      <c r="G53" s="29"/>
      <c r="H53" s="29"/>
      <c r="I53" s="142" t="s">
        <v>1525</v>
      </c>
      <c r="J53" s="142"/>
    </row>
    <row r="54" customHeight="1" spans="1:10">
      <c r="A54" s="24">
        <v>49</v>
      </c>
      <c r="B54" s="119" t="s">
        <v>1847</v>
      </c>
      <c r="C54" s="28" t="s">
        <v>265</v>
      </c>
      <c r="D54" s="22"/>
      <c r="E54" s="28"/>
      <c r="F54" s="28"/>
      <c r="G54" s="29"/>
      <c r="H54" s="29"/>
      <c r="I54" s="142" t="s">
        <v>1525</v>
      </c>
      <c r="J54" s="142"/>
    </row>
    <row r="55" customHeight="1" spans="1:10">
      <c r="A55" s="24">
        <v>50</v>
      </c>
      <c r="B55" s="119" t="s">
        <v>1848</v>
      </c>
      <c r="C55" s="28" t="s">
        <v>265</v>
      </c>
      <c r="D55" s="22"/>
      <c r="E55" s="28"/>
      <c r="F55" s="28"/>
      <c r="G55" s="29"/>
      <c r="H55" s="29"/>
      <c r="I55" s="142" t="s">
        <v>1525</v>
      </c>
      <c r="J55" s="142"/>
    </row>
    <row r="56" customHeight="1" spans="1:10">
      <c r="A56" s="24">
        <v>51</v>
      </c>
      <c r="B56" s="119" t="s">
        <v>1849</v>
      </c>
      <c r="C56" s="28" t="s">
        <v>265</v>
      </c>
      <c r="D56" s="22"/>
      <c r="E56" s="28"/>
      <c r="F56" s="28"/>
      <c r="G56" s="29"/>
      <c r="H56" s="29"/>
      <c r="I56" s="142" t="s">
        <v>1522</v>
      </c>
      <c r="J56" s="142" t="s">
        <v>1850</v>
      </c>
    </row>
    <row r="57" customHeight="1" spans="1:10">
      <c r="A57" s="24">
        <v>52</v>
      </c>
      <c r="B57" s="119" t="s">
        <v>1851</v>
      </c>
      <c r="C57" s="28" t="s">
        <v>265</v>
      </c>
      <c r="D57" s="22"/>
      <c r="E57" s="28"/>
      <c r="F57" s="28"/>
      <c r="G57" s="29"/>
      <c r="H57" s="29"/>
      <c r="I57" s="142" t="s">
        <v>1525</v>
      </c>
      <c r="J57" s="142"/>
    </row>
    <row r="58" customHeight="1" spans="1:10">
      <c r="A58" s="24">
        <v>53</v>
      </c>
      <c r="B58" s="119" t="s">
        <v>1852</v>
      </c>
      <c r="C58" s="28" t="s">
        <v>265</v>
      </c>
      <c r="D58" s="22"/>
      <c r="E58" s="28"/>
      <c r="F58" s="28"/>
      <c r="G58" s="29"/>
      <c r="H58" s="29"/>
      <c r="I58" s="142" t="s">
        <v>1525</v>
      </c>
      <c r="J58" s="142"/>
    </row>
    <row r="59" customHeight="1" spans="1:10">
      <c r="A59" s="24">
        <v>54</v>
      </c>
      <c r="B59" s="119" t="s">
        <v>1853</v>
      </c>
      <c r="C59" s="28" t="s">
        <v>265</v>
      </c>
      <c r="D59" s="22"/>
      <c r="E59" s="28"/>
      <c r="F59" s="28"/>
      <c r="G59" s="29"/>
      <c r="H59" s="29"/>
      <c r="I59" s="142" t="s">
        <v>1529</v>
      </c>
      <c r="J59" s="142" t="s">
        <v>1854</v>
      </c>
    </row>
    <row r="60" customHeight="1" spans="1:10">
      <c r="A60" s="24">
        <v>55</v>
      </c>
      <c r="B60" s="119" t="s">
        <v>1855</v>
      </c>
      <c r="C60" s="28" t="s">
        <v>265</v>
      </c>
      <c r="D60" s="22"/>
      <c r="E60" s="28"/>
      <c r="F60" s="28"/>
      <c r="G60" s="29"/>
      <c r="H60" s="29"/>
      <c r="I60" s="142" t="s">
        <v>1525</v>
      </c>
      <c r="J60" s="142"/>
    </row>
    <row r="61" customHeight="1" spans="1:10">
      <c r="A61" s="24">
        <v>56</v>
      </c>
      <c r="B61" s="119" t="s">
        <v>1856</v>
      </c>
      <c r="C61" s="28" t="s">
        <v>265</v>
      </c>
      <c r="D61" s="22"/>
      <c r="E61" s="28"/>
      <c r="F61" s="28"/>
      <c r="G61" s="29"/>
      <c r="H61" s="29"/>
      <c r="I61" s="142" t="s">
        <v>1857</v>
      </c>
      <c r="J61" s="142" t="s">
        <v>1858</v>
      </c>
    </row>
    <row r="62" customHeight="1" spans="1:10">
      <c r="A62" s="24">
        <v>57</v>
      </c>
      <c r="B62" s="119" t="s">
        <v>1859</v>
      </c>
      <c r="C62" s="28" t="s">
        <v>265</v>
      </c>
      <c r="D62" s="22"/>
      <c r="E62" s="28"/>
      <c r="F62" s="28"/>
      <c r="G62" s="29"/>
      <c r="H62" s="29"/>
      <c r="I62" s="142" t="s">
        <v>1525</v>
      </c>
      <c r="J62" s="142"/>
    </row>
    <row r="63" customHeight="1" spans="1:10">
      <c r="A63" s="24">
        <v>58</v>
      </c>
      <c r="B63" s="119" t="s">
        <v>1860</v>
      </c>
      <c r="C63" s="28" t="s">
        <v>265</v>
      </c>
      <c r="D63" s="22"/>
      <c r="E63" s="28"/>
      <c r="F63" s="28"/>
      <c r="G63" s="29"/>
      <c r="H63" s="29"/>
      <c r="I63" s="142" t="s">
        <v>1522</v>
      </c>
      <c r="J63" s="142" t="s">
        <v>1861</v>
      </c>
    </row>
    <row r="64" customHeight="1" spans="1:10">
      <c r="A64" s="24">
        <v>59</v>
      </c>
      <c r="B64" s="119" t="s">
        <v>1012</v>
      </c>
      <c r="C64" s="28" t="s">
        <v>265</v>
      </c>
      <c r="D64" s="22"/>
      <c r="E64" s="28"/>
      <c r="F64" s="28"/>
      <c r="G64" s="29"/>
      <c r="H64" s="29"/>
      <c r="I64" s="142" t="s">
        <v>1525</v>
      </c>
      <c r="J64" s="142"/>
    </row>
    <row r="65" customHeight="1" spans="1:10">
      <c r="A65" s="24">
        <v>60</v>
      </c>
      <c r="B65" s="119" t="s">
        <v>1862</v>
      </c>
      <c r="C65" s="28" t="s">
        <v>265</v>
      </c>
      <c r="D65" s="22"/>
      <c r="E65" s="28"/>
      <c r="F65" s="28"/>
      <c r="G65" s="29"/>
      <c r="H65" s="29"/>
      <c r="I65" s="142" t="s">
        <v>1525</v>
      </c>
      <c r="J65" s="142"/>
    </row>
    <row r="66" customHeight="1" spans="1:10">
      <c r="A66" s="24">
        <v>61</v>
      </c>
      <c r="B66" s="119" t="s">
        <v>1863</v>
      </c>
      <c r="C66" s="28" t="s">
        <v>265</v>
      </c>
      <c r="D66" s="22"/>
      <c r="E66" s="28"/>
      <c r="F66" s="28"/>
      <c r="G66" s="29"/>
      <c r="H66" s="29"/>
      <c r="I66" s="142" t="s">
        <v>1525</v>
      </c>
      <c r="J66" s="142"/>
    </row>
    <row r="67" customHeight="1" spans="1:10">
      <c r="A67" s="24">
        <v>62</v>
      </c>
      <c r="B67" s="119" t="s">
        <v>1864</v>
      </c>
      <c r="C67" s="28" t="s">
        <v>265</v>
      </c>
      <c r="D67" s="22"/>
      <c r="E67" s="28"/>
      <c r="F67" s="28"/>
      <c r="G67" s="29"/>
      <c r="H67" s="29"/>
      <c r="I67" s="142" t="s">
        <v>1525</v>
      </c>
      <c r="J67" s="142"/>
    </row>
    <row r="68" customHeight="1" spans="1:10">
      <c r="A68" s="24">
        <v>63</v>
      </c>
      <c r="B68" s="119" t="s">
        <v>1865</v>
      </c>
      <c r="C68" s="28" t="s">
        <v>265</v>
      </c>
      <c r="D68" s="22"/>
      <c r="E68" s="28"/>
      <c r="F68" s="28"/>
      <c r="G68" s="29"/>
      <c r="H68" s="29"/>
      <c r="I68" s="142" t="s">
        <v>1525</v>
      </c>
      <c r="J68" s="142"/>
    </row>
    <row r="69" customHeight="1" spans="1:10">
      <c r="A69" s="24">
        <v>64</v>
      </c>
      <c r="B69" s="119" t="s">
        <v>1866</v>
      </c>
      <c r="C69" s="28" t="s">
        <v>265</v>
      </c>
      <c r="D69" s="22"/>
      <c r="E69" s="28"/>
      <c r="F69" s="28"/>
      <c r="G69" s="29"/>
      <c r="H69" s="29"/>
      <c r="I69" s="142" t="s">
        <v>1525</v>
      </c>
      <c r="J69" s="142"/>
    </row>
    <row r="70" customHeight="1" spans="1:10">
      <c r="A70" s="24">
        <v>65</v>
      </c>
      <c r="B70" s="119" t="s">
        <v>1867</v>
      </c>
      <c r="C70" s="28" t="s">
        <v>265</v>
      </c>
      <c r="D70" s="22"/>
      <c r="E70" s="28"/>
      <c r="F70" s="28"/>
      <c r="G70" s="29"/>
      <c r="H70" s="29"/>
      <c r="I70" s="142" t="s">
        <v>1525</v>
      </c>
      <c r="J70" s="142"/>
    </row>
    <row r="71" customHeight="1" spans="1:10">
      <c r="A71" s="24">
        <v>66</v>
      </c>
      <c r="B71" s="119" t="s">
        <v>1868</v>
      </c>
      <c r="C71" s="28" t="s">
        <v>265</v>
      </c>
      <c r="D71" s="22"/>
      <c r="E71" s="28"/>
      <c r="F71" s="28"/>
      <c r="G71" s="29"/>
      <c r="H71" s="29"/>
      <c r="I71" s="147" t="s">
        <v>1522</v>
      </c>
      <c r="J71" s="148" t="s">
        <v>1869</v>
      </c>
    </row>
    <row r="72" customHeight="1" spans="1:10">
      <c r="A72" s="24">
        <v>67</v>
      </c>
      <c r="B72" s="119" t="s">
        <v>1870</v>
      </c>
      <c r="C72" s="28" t="s">
        <v>265</v>
      </c>
      <c r="D72" s="22"/>
      <c r="E72" s="28"/>
      <c r="F72" s="28"/>
      <c r="G72" s="29"/>
      <c r="H72" s="29"/>
      <c r="I72" s="142" t="s">
        <v>1525</v>
      </c>
      <c r="J72" s="142"/>
    </row>
    <row r="73" customHeight="1" spans="1:10">
      <c r="A73" s="24">
        <v>68</v>
      </c>
      <c r="B73" s="119" t="s">
        <v>1871</v>
      </c>
      <c r="C73" s="28" t="s">
        <v>265</v>
      </c>
      <c r="D73" s="22"/>
      <c r="E73" s="28"/>
      <c r="F73" s="28"/>
      <c r="G73" s="29"/>
      <c r="H73" s="29"/>
      <c r="I73" s="142" t="s">
        <v>1525</v>
      </c>
      <c r="J73" s="142"/>
    </row>
    <row r="74" customHeight="1" spans="1:10">
      <c r="A74" s="24">
        <v>69</v>
      </c>
      <c r="B74" s="119" t="s">
        <v>1872</v>
      </c>
      <c r="C74" s="28" t="s">
        <v>265</v>
      </c>
      <c r="D74" s="22"/>
      <c r="E74" s="28"/>
      <c r="F74" s="28"/>
      <c r="G74" s="29"/>
      <c r="H74" s="29"/>
      <c r="I74" s="142" t="s">
        <v>1525</v>
      </c>
      <c r="J74" s="142"/>
    </row>
    <row r="75" customHeight="1" spans="1:10">
      <c r="A75" s="24">
        <v>70</v>
      </c>
      <c r="B75" s="119" t="s">
        <v>1614</v>
      </c>
      <c r="C75" s="28" t="s">
        <v>265</v>
      </c>
      <c r="D75" s="22"/>
      <c r="E75" s="28"/>
      <c r="F75" s="28"/>
      <c r="G75" s="29"/>
      <c r="H75" s="29"/>
      <c r="I75" s="147" t="s">
        <v>1522</v>
      </c>
      <c r="J75" s="148" t="s">
        <v>1873</v>
      </c>
    </row>
    <row r="76" customHeight="1" spans="1:10">
      <c r="A76" s="24">
        <v>71</v>
      </c>
      <c r="B76" s="119" t="s">
        <v>1874</v>
      </c>
      <c r="C76" s="28" t="s">
        <v>265</v>
      </c>
      <c r="D76" s="22"/>
      <c r="E76" s="28"/>
      <c r="F76" s="28"/>
      <c r="G76" s="29"/>
      <c r="H76" s="29"/>
      <c r="I76" s="142" t="s">
        <v>1525</v>
      </c>
      <c r="J76" s="142"/>
    </row>
    <row r="77" customHeight="1" spans="1:10">
      <c r="A77" s="24">
        <v>72</v>
      </c>
      <c r="B77" s="119" t="s">
        <v>1875</v>
      </c>
      <c r="C77" s="28" t="s">
        <v>265</v>
      </c>
      <c r="D77" s="22"/>
      <c r="E77" s="28"/>
      <c r="F77" s="28"/>
      <c r="G77" s="29"/>
      <c r="H77" s="29"/>
      <c r="I77" s="147" t="s">
        <v>1522</v>
      </c>
      <c r="J77" s="148" t="s">
        <v>1876</v>
      </c>
    </row>
    <row r="78" customHeight="1" spans="1:10">
      <c r="A78" s="24">
        <v>73</v>
      </c>
      <c r="B78" s="119" t="s">
        <v>1877</v>
      </c>
      <c r="C78" s="28" t="s">
        <v>265</v>
      </c>
      <c r="D78" s="22"/>
      <c r="E78" s="28"/>
      <c r="F78" s="28"/>
      <c r="G78" s="29"/>
      <c r="H78" s="29"/>
      <c r="I78" s="147" t="s">
        <v>1525</v>
      </c>
      <c r="J78" s="148"/>
    </row>
    <row r="79" customHeight="1" spans="1:10">
      <c r="A79" s="24">
        <v>74</v>
      </c>
      <c r="B79" s="119" t="s">
        <v>1878</v>
      </c>
      <c r="C79" s="28" t="s">
        <v>265</v>
      </c>
      <c r="D79" s="22"/>
      <c r="E79" s="28"/>
      <c r="F79" s="28"/>
      <c r="G79" s="29"/>
      <c r="H79" s="29"/>
      <c r="I79" s="147" t="s">
        <v>1522</v>
      </c>
      <c r="J79" s="148" t="s">
        <v>1879</v>
      </c>
    </row>
    <row r="80" customHeight="1" spans="1:10">
      <c r="A80" s="24">
        <v>75</v>
      </c>
      <c r="B80" s="119" t="s">
        <v>1880</v>
      </c>
      <c r="C80" s="28" t="s">
        <v>265</v>
      </c>
      <c r="D80" s="22"/>
      <c r="E80" s="28"/>
      <c r="F80" s="28"/>
      <c r="G80" s="29"/>
      <c r="H80" s="29"/>
      <c r="I80" s="142" t="s">
        <v>1533</v>
      </c>
      <c r="J80" s="142" t="s">
        <v>1881</v>
      </c>
    </row>
    <row r="81" customHeight="1" spans="1:10">
      <c r="A81" s="24">
        <v>76</v>
      </c>
      <c r="B81" s="119" t="s">
        <v>1882</v>
      </c>
      <c r="C81" s="28" t="s">
        <v>265</v>
      </c>
      <c r="D81" s="22"/>
      <c r="E81" s="28"/>
      <c r="F81" s="28"/>
      <c r="G81" s="29"/>
      <c r="H81" s="29"/>
      <c r="I81" s="142" t="s">
        <v>1529</v>
      </c>
      <c r="J81" s="142" t="s">
        <v>1883</v>
      </c>
    </row>
    <row r="82" customHeight="1" spans="1:10">
      <c r="A82" s="24">
        <v>77</v>
      </c>
      <c r="B82" s="119" t="s">
        <v>1884</v>
      </c>
      <c r="C82" s="28" t="s">
        <v>265</v>
      </c>
      <c r="D82" s="22"/>
      <c r="E82" s="28"/>
      <c r="F82" s="28"/>
      <c r="G82" s="29"/>
      <c r="H82" s="29"/>
      <c r="I82" s="142" t="s">
        <v>1522</v>
      </c>
      <c r="J82" s="142" t="s">
        <v>1885</v>
      </c>
    </row>
    <row r="83" customHeight="1" spans="1:10">
      <c r="A83" s="24">
        <v>78</v>
      </c>
      <c r="B83" s="119" t="s">
        <v>1886</v>
      </c>
      <c r="C83" s="28" t="s">
        <v>265</v>
      </c>
      <c r="D83" s="22"/>
      <c r="E83" s="28"/>
      <c r="F83" s="28"/>
      <c r="G83" s="29"/>
      <c r="H83" s="29"/>
      <c r="I83" s="142" t="s">
        <v>1522</v>
      </c>
      <c r="J83" s="142" t="s">
        <v>1886</v>
      </c>
    </row>
    <row r="84" customHeight="1" spans="1:10">
      <c r="A84" s="24">
        <v>79</v>
      </c>
      <c r="B84" s="119" t="s">
        <v>1887</v>
      </c>
      <c r="C84" s="28" t="s">
        <v>265</v>
      </c>
      <c r="D84" s="22"/>
      <c r="E84" s="28"/>
      <c r="F84" s="28"/>
      <c r="G84" s="29"/>
      <c r="H84" s="29"/>
      <c r="I84" s="142" t="s">
        <v>1533</v>
      </c>
      <c r="J84" s="142" t="s">
        <v>1888</v>
      </c>
    </row>
    <row r="85" customHeight="1" spans="1:10">
      <c r="A85" s="24">
        <v>80</v>
      </c>
      <c r="B85" s="119" t="s">
        <v>1889</v>
      </c>
      <c r="C85" s="28" t="s">
        <v>265</v>
      </c>
      <c r="D85" s="22"/>
      <c r="E85" s="28"/>
      <c r="F85" s="28"/>
      <c r="G85" s="29"/>
      <c r="H85" s="29"/>
      <c r="I85" s="142" t="s">
        <v>1529</v>
      </c>
      <c r="J85" s="142" t="s">
        <v>1890</v>
      </c>
    </row>
    <row r="86" customHeight="1" spans="1:10">
      <c r="A86" s="24">
        <v>81</v>
      </c>
      <c r="B86" s="119" t="s">
        <v>1891</v>
      </c>
      <c r="C86" s="28" t="s">
        <v>265</v>
      </c>
      <c r="D86" s="22"/>
      <c r="E86" s="28"/>
      <c r="F86" s="28"/>
      <c r="G86" s="29"/>
      <c r="H86" s="29"/>
      <c r="I86" s="147" t="s">
        <v>1525</v>
      </c>
      <c r="J86" s="142"/>
    </row>
    <row r="87" customHeight="1" spans="1:10">
      <c r="A87" s="24">
        <v>82</v>
      </c>
      <c r="B87" s="119" t="s">
        <v>1892</v>
      </c>
      <c r="C87" s="28" t="s">
        <v>265</v>
      </c>
      <c r="D87" s="22"/>
      <c r="E87" s="28"/>
      <c r="F87" s="28"/>
      <c r="G87" s="29"/>
      <c r="H87" s="29"/>
      <c r="I87" s="147" t="s">
        <v>1525</v>
      </c>
      <c r="J87" s="142"/>
    </row>
    <row r="88" customHeight="1" spans="1:10">
      <c r="A88" s="24">
        <v>83</v>
      </c>
      <c r="B88" s="119" t="s">
        <v>1893</v>
      </c>
      <c r="C88" s="28" t="s">
        <v>265</v>
      </c>
      <c r="D88" s="22"/>
      <c r="E88" s="28"/>
      <c r="F88" s="28"/>
      <c r="G88" s="29"/>
      <c r="H88" s="29"/>
      <c r="I88" s="147" t="s">
        <v>1529</v>
      </c>
      <c r="J88" s="148" t="s">
        <v>1894</v>
      </c>
    </row>
    <row r="89" customHeight="1" spans="1:10">
      <c r="A89" s="24">
        <v>84</v>
      </c>
      <c r="B89" s="119" t="s">
        <v>1895</v>
      </c>
      <c r="C89" s="28" t="s">
        <v>265</v>
      </c>
      <c r="D89" s="22"/>
      <c r="E89" s="28"/>
      <c r="F89" s="28"/>
      <c r="G89" s="29"/>
      <c r="H89" s="29"/>
      <c r="I89" s="147" t="s">
        <v>1522</v>
      </c>
      <c r="J89" s="148" t="s">
        <v>1896</v>
      </c>
    </row>
    <row r="90" customHeight="1" spans="1:10">
      <c r="A90" s="24">
        <v>85</v>
      </c>
      <c r="B90" s="119" t="s">
        <v>1897</v>
      </c>
      <c r="C90" s="28" t="s">
        <v>265</v>
      </c>
      <c r="D90" s="22"/>
      <c r="E90" s="28"/>
      <c r="F90" s="28"/>
      <c r="G90" s="29"/>
      <c r="H90" s="29"/>
      <c r="I90" s="147" t="s">
        <v>1529</v>
      </c>
      <c r="J90" s="148" t="s">
        <v>1897</v>
      </c>
    </row>
    <row r="91" customHeight="1" spans="1:10">
      <c r="A91" s="24">
        <v>86</v>
      </c>
      <c r="B91" s="119" t="s">
        <v>1898</v>
      </c>
      <c r="C91" s="28" t="s">
        <v>265</v>
      </c>
      <c r="D91" s="22"/>
      <c r="E91" s="28"/>
      <c r="F91" s="28"/>
      <c r="G91" s="29"/>
      <c r="H91" s="29"/>
      <c r="I91" s="147" t="s">
        <v>1522</v>
      </c>
      <c r="J91" s="148" t="s">
        <v>1899</v>
      </c>
    </row>
    <row r="92" customHeight="1" spans="1:10">
      <c r="A92" s="24">
        <v>87</v>
      </c>
      <c r="B92" s="119" t="s">
        <v>1900</v>
      </c>
      <c r="C92" s="28" t="s">
        <v>265</v>
      </c>
      <c r="D92" s="22"/>
      <c r="E92" s="28"/>
      <c r="F92" s="28"/>
      <c r="G92" s="29"/>
      <c r="H92" s="29"/>
      <c r="I92" s="147" t="s">
        <v>1529</v>
      </c>
      <c r="J92" s="148" t="s">
        <v>1901</v>
      </c>
    </row>
    <row r="93" customHeight="1" spans="1:10">
      <c r="A93" s="24">
        <v>88</v>
      </c>
      <c r="B93" s="119" t="s">
        <v>1902</v>
      </c>
      <c r="C93" s="28" t="s">
        <v>265</v>
      </c>
      <c r="D93" s="22"/>
      <c r="E93" s="28"/>
      <c r="F93" s="28"/>
      <c r="G93" s="29"/>
      <c r="H93" s="29"/>
      <c r="I93" s="147" t="s">
        <v>1525</v>
      </c>
      <c r="J93" s="148"/>
    </row>
    <row r="94" s="154" customFormat="1" customHeight="1" spans="1:10">
      <c r="A94" s="157">
        <v>89</v>
      </c>
      <c r="B94" s="158" t="s">
        <v>1903</v>
      </c>
      <c r="C94" s="159" t="s">
        <v>265</v>
      </c>
      <c r="D94" s="160"/>
      <c r="E94" s="159"/>
      <c r="F94" s="159"/>
      <c r="G94" s="161"/>
      <c r="H94" s="161"/>
      <c r="I94" s="162" t="s">
        <v>1529</v>
      </c>
      <c r="J94" s="158" t="s">
        <v>1904</v>
      </c>
    </row>
    <row r="95" customHeight="1" spans="1:10">
      <c r="A95" s="24">
        <v>90</v>
      </c>
      <c r="B95" s="119" t="s">
        <v>1905</v>
      </c>
      <c r="C95" s="28" t="s">
        <v>265</v>
      </c>
      <c r="D95" s="22"/>
      <c r="E95" s="28"/>
      <c r="F95" s="28"/>
      <c r="G95" s="29"/>
      <c r="H95" s="29"/>
      <c r="I95" s="149" t="s">
        <v>1522</v>
      </c>
      <c r="J95" s="142" t="s">
        <v>1906</v>
      </c>
    </row>
    <row r="96" customHeight="1" spans="1:10">
      <c r="A96" s="24">
        <v>91</v>
      </c>
      <c r="B96" s="119" t="s">
        <v>1907</v>
      </c>
      <c r="C96" s="28" t="s">
        <v>265</v>
      </c>
      <c r="D96" s="22"/>
      <c r="E96" s="28"/>
      <c r="F96" s="28"/>
      <c r="G96" s="29"/>
      <c r="H96" s="29"/>
      <c r="I96" s="142" t="s">
        <v>1525</v>
      </c>
      <c r="J96" s="142"/>
    </row>
    <row r="97" customHeight="1" spans="1:10">
      <c r="A97" s="24">
        <v>92</v>
      </c>
      <c r="B97" s="119" t="s">
        <v>1908</v>
      </c>
      <c r="C97" s="28" t="s">
        <v>265</v>
      </c>
      <c r="D97" s="22"/>
      <c r="E97" s="28"/>
      <c r="F97" s="28"/>
      <c r="G97" s="29"/>
      <c r="H97" s="29"/>
      <c r="I97" s="142" t="s">
        <v>1522</v>
      </c>
      <c r="J97" s="142" t="s">
        <v>1908</v>
      </c>
    </row>
    <row r="98" customHeight="1" spans="1:10">
      <c r="A98" s="24">
        <v>93</v>
      </c>
      <c r="B98" s="119" t="s">
        <v>1909</v>
      </c>
      <c r="C98" s="28" t="s">
        <v>265</v>
      </c>
      <c r="D98" s="22"/>
      <c r="E98" s="28"/>
      <c r="F98" s="28"/>
      <c r="G98" s="29"/>
      <c r="H98" s="29"/>
      <c r="I98" s="142" t="s">
        <v>1533</v>
      </c>
      <c r="J98" s="142" t="s">
        <v>1910</v>
      </c>
    </row>
    <row r="99" customHeight="1" spans="1:10">
      <c r="A99" s="24">
        <v>94</v>
      </c>
      <c r="B99" s="119" t="s">
        <v>1911</v>
      </c>
      <c r="C99" s="28" t="s">
        <v>265</v>
      </c>
      <c r="D99" s="22"/>
      <c r="E99" s="28"/>
      <c r="F99" s="28"/>
      <c r="G99" s="29"/>
      <c r="H99" s="29"/>
      <c r="I99" s="142" t="s">
        <v>1529</v>
      </c>
      <c r="J99" s="142" t="s">
        <v>1912</v>
      </c>
    </row>
    <row r="100" customHeight="1" spans="1:10">
      <c r="A100" s="24">
        <v>95</v>
      </c>
      <c r="B100" s="119" t="s">
        <v>1913</v>
      </c>
      <c r="C100" s="28" t="s">
        <v>265</v>
      </c>
      <c r="D100" s="22"/>
      <c r="E100" s="28"/>
      <c r="F100" s="28"/>
      <c r="G100" s="29"/>
      <c r="H100" s="29"/>
      <c r="I100" s="142" t="s">
        <v>1525</v>
      </c>
      <c r="J100" s="142"/>
    </row>
    <row r="101" customHeight="1" spans="1:10">
      <c r="A101" s="24">
        <v>96</v>
      </c>
      <c r="B101" s="119" t="s">
        <v>1914</v>
      </c>
      <c r="C101" s="28" t="s">
        <v>265</v>
      </c>
      <c r="D101" s="22"/>
      <c r="E101" s="28"/>
      <c r="F101" s="28"/>
      <c r="G101" s="29"/>
      <c r="H101" s="29"/>
      <c r="I101" s="142" t="s">
        <v>1525</v>
      </c>
      <c r="J101" s="142"/>
    </row>
    <row r="102" customHeight="1" spans="1:10">
      <c r="A102" s="24">
        <v>97</v>
      </c>
      <c r="B102" s="119" t="s">
        <v>1915</v>
      </c>
      <c r="C102" s="28" t="s">
        <v>265</v>
      </c>
      <c r="D102" s="22"/>
      <c r="E102" s="28"/>
      <c r="F102" s="28"/>
      <c r="G102" s="29"/>
      <c r="H102" s="29"/>
      <c r="I102" s="142" t="s">
        <v>1533</v>
      </c>
      <c r="J102" s="142" t="s">
        <v>1916</v>
      </c>
    </row>
    <row r="103" customHeight="1" spans="1:10">
      <c r="A103" s="24">
        <v>98</v>
      </c>
      <c r="B103" s="119" t="s">
        <v>1917</v>
      </c>
      <c r="C103" s="28" t="s">
        <v>265</v>
      </c>
      <c r="D103" s="22"/>
      <c r="E103" s="28"/>
      <c r="F103" s="28"/>
      <c r="G103" s="29"/>
      <c r="H103" s="29"/>
      <c r="I103" s="142" t="s">
        <v>1533</v>
      </c>
      <c r="J103" s="142" t="s">
        <v>1918</v>
      </c>
    </row>
    <row r="104" customHeight="1" spans="1:10">
      <c r="A104" s="24">
        <v>99</v>
      </c>
      <c r="B104" s="119" t="s">
        <v>1919</v>
      </c>
      <c r="C104" s="28" t="s">
        <v>265</v>
      </c>
      <c r="D104" s="22"/>
      <c r="E104" s="28"/>
      <c r="F104" s="28"/>
      <c r="G104" s="29"/>
      <c r="H104" s="29"/>
      <c r="I104" s="147" t="s">
        <v>1525</v>
      </c>
      <c r="J104" s="148"/>
    </row>
    <row r="105" customHeight="1" spans="1:10">
      <c r="A105" s="24">
        <v>100</v>
      </c>
      <c r="B105" s="119" t="s">
        <v>1920</v>
      </c>
      <c r="C105" s="28" t="s">
        <v>265</v>
      </c>
      <c r="D105" s="22"/>
      <c r="E105" s="28"/>
      <c r="F105" s="28"/>
      <c r="G105" s="29"/>
      <c r="H105" s="29"/>
      <c r="I105" s="147" t="s">
        <v>1533</v>
      </c>
      <c r="J105" s="148" t="s">
        <v>1921</v>
      </c>
    </row>
    <row r="106" customHeight="1" spans="1:10">
      <c r="A106" s="24">
        <v>101</v>
      </c>
      <c r="B106" s="119" t="s">
        <v>1922</v>
      </c>
      <c r="C106" s="28" t="s">
        <v>265</v>
      </c>
      <c r="D106" s="22"/>
      <c r="E106" s="28"/>
      <c r="F106" s="28"/>
      <c r="G106" s="29"/>
      <c r="H106" s="29"/>
      <c r="I106" s="147" t="s">
        <v>1525</v>
      </c>
      <c r="J106" s="148"/>
    </row>
    <row r="107" customHeight="1" spans="1:10">
      <c r="A107" s="24">
        <v>102</v>
      </c>
      <c r="B107" s="119" t="s">
        <v>1923</v>
      </c>
      <c r="C107" s="28" t="s">
        <v>265</v>
      </c>
      <c r="D107" s="22"/>
      <c r="E107" s="28"/>
      <c r="F107" s="28"/>
      <c r="G107" s="29"/>
      <c r="H107" s="29"/>
      <c r="I107" s="147" t="s">
        <v>1525</v>
      </c>
      <c r="J107" s="148"/>
    </row>
    <row r="108" customHeight="1" spans="1:10">
      <c r="A108" s="24">
        <v>103</v>
      </c>
      <c r="B108" s="119" t="s">
        <v>1924</v>
      </c>
      <c r="C108" s="28" t="s">
        <v>265</v>
      </c>
      <c r="D108" s="22"/>
      <c r="E108" s="28"/>
      <c r="F108" s="28"/>
      <c r="G108" s="29"/>
      <c r="H108" s="29"/>
      <c r="I108" s="147" t="s">
        <v>1529</v>
      </c>
      <c r="J108" s="148" t="s">
        <v>1925</v>
      </c>
    </row>
    <row r="109" customHeight="1" spans="1:10">
      <c r="A109" s="24">
        <v>104</v>
      </c>
      <c r="B109" s="119" t="s">
        <v>1926</v>
      </c>
      <c r="C109" s="28" t="s">
        <v>265</v>
      </c>
      <c r="D109" s="22"/>
      <c r="E109" s="28"/>
      <c r="F109" s="28"/>
      <c r="G109" s="29"/>
      <c r="H109" s="29"/>
      <c r="I109" s="147" t="s">
        <v>1522</v>
      </c>
      <c r="J109" s="148" t="s">
        <v>1927</v>
      </c>
    </row>
    <row r="110" customHeight="1" spans="1:10">
      <c r="A110" s="24">
        <v>105</v>
      </c>
      <c r="B110" s="119" t="s">
        <v>1928</v>
      </c>
      <c r="C110" s="28" t="s">
        <v>265</v>
      </c>
      <c r="D110" s="22"/>
      <c r="E110" s="28"/>
      <c r="F110" s="28"/>
      <c r="G110" s="29"/>
      <c r="H110" s="29"/>
      <c r="I110" s="147" t="s">
        <v>1533</v>
      </c>
      <c r="J110" s="148" t="s">
        <v>1921</v>
      </c>
    </row>
    <row r="111" customHeight="1" spans="1:10">
      <c r="A111" s="24">
        <v>106</v>
      </c>
      <c r="B111" s="119" t="s">
        <v>1929</v>
      </c>
      <c r="C111" s="28" t="s">
        <v>265</v>
      </c>
      <c r="D111" s="22"/>
      <c r="E111" s="28"/>
      <c r="F111" s="28"/>
      <c r="G111" s="29"/>
      <c r="H111" s="29"/>
      <c r="I111" s="147" t="s">
        <v>1525</v>
      </c>
      <c r="J111" s="148"/>
    </row>
    <row r="112" customHeight="1" spans="1:10">
      <c r="A112" s="24">
        <v>107</v>
      </c>
      <c r="B112" s="119" t="s">
        <v>1930</v>
      </c>
      <c r="C112" s="28" t="s">
        <v>265</v>
      </c>
      <c r="D112" s="22"/>
      <c r="E112" s="28"/>
      <c r="F112" s="28"/>
      <c r="G112" s="29"/>
      <c r="H112" s="29"/>
      <c r="I112" s="147" t="s">
        <v>1533</v>
      </c>
      <c r="J112" s="148" t="s">
        <v>1931</v>
      </c>
    </row>
    <row r="113" customHeight="1" spans="1:10">
      <c r="A113" s="24">
        <v>108</v>
      </c>
      <c r="B113" s="119" t="s">
        <v>1932</v>
      </c>
      <c r="C113" s="28" t="s">
        <v>265</v>
      </c>
      <c r="D113" s="22"/>
      <c r="E113" s="28"/>
      <c r="F113" s="28"/>
      <c r="G113" s="29"/>
      <c r="H113" s="29"/>
      <c r="I113" s="147" t="s">
        <v>1525</v>
      </c>
      <c r="J113" s="148"/>
    </row>
    <row r="114" customHeight="1" spans="1:10">
      <c r="A114" s="24">
        <v>109</v>
      </c>
      <c r="B114" s="119" t="s">
        <v>1933</v>
      </c>
      <c r="C114" s="28" t="s">
        <v>265</v>
      </c>
      <c r="D114" s="22"/>
      <c r="E114" s="28"/>
      <c r="F114" s="28"/>
      <c r="G114" s="29"/>
      <c r="H114" s="29"/>
      <c r="I114" s="147" t="s">
        <v>1522</v>
      </c>
      <c r="J114" s="148" t="s">
        <v>1933</v>
      </c>
    </row>
    <row r="115" customHeight="1" spans="1:10">
      <c r="A115" s="24">
        <v>110</v>
      </c>
      <c r="B115" s="119" t="s">
        <v>1934</v>
      </c>
      <c r="C115" s="28" t="s">
        <v>265</v>
      </c>
      <c r="D115" s="22"/>
      <c r="E115" s="28"/>
      <c r="F115" s="28"/>
      <c r="G115" s="29"/>
      <c r="H115" s="29"/>
      <c r="I115" s="147" t="s">
        <v>1529</v>
      </c>
      <c r="J115" s="148" t="s">
        <v>1935</v>
      </c>
    </row>
    <row r="116" customHeight="1" spans="1:10">
      <c r="A116" s="24">
        <v>111</v>
      </c>
      <c r="B116" s="119" t="s">
        <v>1936</v>
      </c>
      <c r="C116" s="28" t="s">
        <v>265</v>
      </c>
      <c r="D116" s="22"/>
      <c r="E116" s="28"/>
      <c r="F116" s="28"/>
      <c r="G116" s="29"/>
      <c r="H116" s="29"/>
      <c r="I116" s="147" t="s">
        <v>1522</v>
      </c>
      <c r="J116" s="148" t="s">
        <v>1937</v>
      </c>
    </row>
    <row r="117" customHeight="1" spans="1:10">
      <c r="A117" s="24">
        <v>112</v>
      </c>
      <c r="B117" s="119" t="s">
        <v>1938</v>
      </c>
      <c r="C117" s="28" t="s">
        <v>265</v>
      </c>
      <c r="D117" s="22"/>
      <c r="E117" s="28"/>
      <c r="F117" s="28"/>
      <c r="G117" s="29"/>
      <c r="H117" s="29"/>
      <c r="I117" s="147" t="s">
        <v>1522</v>
      </c>
      <c r="J117" s="148" t="s">
        <v>1939</v>
      </c>
    </row>
    <row r="118" customHeight="1" spans="1:10">
      <c r="A118" s="24">
        <v>113</v>
      </c>
      <c r="B118" s="119" t="s">
        <v>1940</v>
      </c>
      <c r="C118" s="28" t="s">
        <v>265</v>
      </c>
      <c r="D118" s="22"/>
      <c r="E118" s="28"/>
      <c r="F118" s="28"/>
      <c r="G118" s="29"/>
      <c r="H118" s="29"/>
      <c r="I118" s="147" t="s">
        <v>1522</v>
      </c>
      <c r="J118" s="148" t="s">
        <v>1941</v>
      </c>
    </row>
    <row r="119" customHeight="1" spans="1:10">
      <c r="A119" s="24">
        <v>114</v>
      </c>
      <c r="B119" s="119" t="s">
        <v>1942</v>
      </c>
      <c r="C119" s="28" t="s">
        <v>265</v>
      </c>
      <c r="D119" s="22"/>
      <c r="E119" s="28"/>
      <c r="F119" s="28"/>
      <c r="G119" s="29"/>
      <c r="H119" s="29"/>
      <c r="I119" s="147" t="s">
        <v>1533</v>
      </c>
      <c r="J119" s="148" t="s">
        <v>1943</v>
      </c>
    </row>
    <row r="120" customHeight="1" spans="1:10">
      <c r="A120" s="24">
        <v>115</v>
      </c>
      <c r="B120" s="119" t="s">
        <v>1944</v>
      </c>
      <c r="C120" s="28" t="s">
        <v>265</v>
      </c>
      <c r="D120" s="22"/>
      <c r="E120" s="28"/>
      <c r="F120" s="28"/>
      <c r="G120" s="29"/>
      <c r="H120" s="29"/>
      <c r="I120" s="147" t="s">
        <v>1525</v>
      </c>
      <c r="J120" s="148"/>
    </row>
    <row r="121" customHeight="1" spans="1:10">
      <c r="A121" s="24">
        <v>116</v>
      </c>
      <c r="B121" s="119" t="s">
        <v>1945</v>
      </c>
      <c r="C121" s="28" t="s">
        <v>265</v>
      </c>
      <c r="D121" s="22"/>
      <c r="E121" s="28"/>
      <c r="F121" s="28"/>
      <c r="G121" s="29"/>
      <c r="H121" s="29"/>
      <c r="I121" s="147" t="s">
        <v>1525</v>
      </c>
      <c r="J121" s="148"/>
    </row>
    <row r="122" customHeight="1" spans="1:10">
      <c r="A122" s="24">
        <v>117</v>
      </c>
      <c r="B122" s="119" t="s">
        <v>1946</v>
      </c>
      <c r="C122" s="28" t="s">
        <v>265</v>
      </c>
      <c r="D122" s="22"/>
      <c r="E122" s="28"/>
      <c r="F122" s="28"/>
      <c r="G122" s="29"/>
      <c r="H122" s="29"/>
      <c r="I122" s="147" t="s">
        <v>1533</v>
      </c>
      <c r="J122" s="148" t="s">
        <v>1947</v>
      </c>
    </row>
    <row r="123" customHeight="1" spans="1:10">
      <c r="A123" s="24">
        <v>118</v>
      </c>
      <c r="B123" s="119" t="s">
        <v>1948</v>
      </c>
      <c r="C123" s="28" t="s">
        <v>265</v>
      </c>
      <c r="D123" s="22"/>
      <c r="E123" s="28"/>
      <c r="F123" s="28"/>
      <c r="G123" s="29"/>
      <c r="H123" s="29"/>
      <c r="I123" s="147" t="s">
        <v>1522</v>
      </c>
      <c r="J123" s="148" t="s">
        <v>1949</v>
      </c>
    </row>
    <row r="124" customHeight="1" spans="1:10">
      <c r="A124" s="24">
        <v>119</v>
      </c>
      <c r="B124" s="119" t="s">
        <v>1950</v>
      </c>
      <c r="C124" s="28" t="s">
        <v>265</v>
      </c>
      <c r="D124" s="22"/>
      <c r="E124" s="28"/>
      <c r="F124" s="28"/>
      <c r="G124" s="29"/>
      <c r="H124" s="29"/>
      <c r="I124" s="147" t="s">
        <v>1522</v>
      </c>
      <c r="J124" s="148" t="s">
        <v>1951</v>
      </c>
    </row>
    <row r="125" customHeight="1" spans="1:10">
      <c r="A125" s="24">
        <v>120</v>
      </c>
      <c r="B125" s="119" t="s">
        <v>1952</v>
      </c>
      <c r="C125" s="28" t="s">
        <v>265</v>
      </c>
      <c r="D125" s="22"/>
      <c r="E125" s="28"/>
      <c r="F125" s="28"/>
      <c r="G125" s="29"/>
      <c r="H125" s="29"/>
      <c r="I125" s="147" t="s">
        <v>1525</v>
      </c>
      <c r="J125" s="148"/>
    </row>
    <row r="126" customHeight="1" spans="1:10">
      <c r="A126" s="24">
        <v>121</v>
      </c>
      <c r="B126" s="119" t="s">
        <v>1953</v>
      </c>
      <c r="C126" s="28" t="s">
        <v>265</v>
      </c>
      <c r="D126" s="22"/>
      <c r="E126" s="28"/>
      <c r="F126" s="28"/>
      <c r="G126" s="29"/>
      <c r="H126" s="29"/>
      <c r="I126" s="147" t="s">
        <v>1529</v>
      </c>
      <c r="J126" s="148" t="s">
        <v>1953</v>
      </c>
    </row>
    <row r="127" customHeight="1" spans="1:10">
      <c r="A127" s="24">
        <v>122</v>
      </c>
      <c r="B127" s="119" t="s">
        <v>1954</v>
      </c>
      <c r="C127" s="28" t="s">
        <v>265</v>
      </c>
      <c r="D127" s="22"/>
      <c r="E127" s="28"/>
      <c r="F127" s="28"/>
      <c r="G127" s="29"/>
      <c r="H127" s="29"/>
      <c r="I127" s="147" t="s">
        <v>1522</v>
      </c>
      <c r="J127" s="148" t="s">
        <v>1955</v>
      </c>
    </row>
    <row r="128" customHeight="1" spans="1:10">
      <c r="A128" s="24">
        <v>123</v>
      </c>
      <c r="B128" s="119" t="s">
        <v>1956</v>
      </c>
      <c r="C128" s="28" t="s">
        <v>265</v>
      </c>
      <c r="D128" s="22"/>
      <c r="E128" s="28"/>
      <c r="F128" s="28"/>
      <c r="G128" s="29"/>
      <c r="H128" s="29"/>
      <c r="I128" s="147" t="s">
        <v>1529</v>
      </c>
      <c r="J128" s="148" t="s">
        <v>1957</v>
      </c>
    </row>
    <row r="129" customHeight="1" spans="1:10">
      <c r="A129" s="24">
        <v>124</v>
      </c>
      <c r="B129" s="119" t="s">
        <v>1958</v>
      </c>
      <c r="C129" s="28" t="s">
        <v>265</v>
      </c>
      <c r="D129" s="22"/>
      <c r="E129" s="28"/>
      <c r="F129" s="28"/>
      <c r="G129" s="29"/>
      <c r="H129" s="29"/>
      <c r="I129" s="147" t="s">
        <v>1525</v>
      </c>
      <c r="J129" s="148"/>
    </row>
    <row r="130" customHeight="1" spans="1:10">
      <c r="A130" s="24">
        <v>125</v>
      </c>
      <c r="B130" s="119" t="s">
        <v>1959</v>
      </c>
      <c r="C130" s="28" t="s">
        <v>265</v>
      </c>
      <c r="D130" s="22"/>
      <c r="E130" s="28"/>
      <c r="F130" s="28"/>
      <c r="G130" s="29"/>
      <c r="H130" s="29"/>
      <c r="I130" s="147" t="s">
        <v>1525</v>
      </c>
      <c r="J130" s="148"/>
    </row>
    <row r="131" customHeight="1" spans="1:10">
      <c r="A131" s="24">
        <v>126</v>
      </c>
      <c r="B131" s="119" t="s">
        <v>1960</v>
      </c>
      <c r="C131" s="28" t="s">
        <v>265</v>
      </c>
      <c r="D131" s="22"/>
      <c r="E131" s="28"/>
      <c r="F131" s="28"/>
      <c r="G131" s="29"/>
      <c r="H131" s="29"/>
      <c r="I131" s="147" t="s">
        <v>1525</v>
      </c>
      <c r="J131" s="148"/>
    </row>
    <row r="132" customHeight="1" spans="1:10">
      <c r="A132" s="24">
        <v>127</v>
      </c>
      <c r="B132" s="119" t="s">
        <v>1961</v>
      </c>
      <c r="C132" s="28" t="s">
        <v>265</v>
      </c>
      <c r="D132" s="22"/>
      <c r="E132" s="28"/>
      <c r="F132" s="28"/>
      <c r="G132" s="29"/>
      <c r="H132" s="29"/>
      <c r="I132" s="147" t="s">
        <v>1522</v>
      </c>
      <c r="J132" s="148" t="s">
        <v>1962</v>
      </c>
    </row>
    <row r="133" customHeight="1" spans="1:10">
      <c r="A133" s="24">
        <v>128</v>
      </c>
      <c r="B133" s="119" t="s">
        <v>1963</v>
      </c>
      <c r="C133" s="28" t="s">
        <v>265</v>
      </c>
      <c r="D133" s="22"/>
      <c r="E133" s="28"/>
      <c r="F133" s="28"/>
      <c r="G133" s="29"/>
      <c r="H133" s="29"/>
      <c r="I133" s="147" t="s">
        <v>1533</v>
      </c>
      <c r="J133" s="148" t="s">
        <v>1964</v>
      </c>
    </row>
    <row r="134" customHeight="1" spans="1:10">
      <c r="A134" s="24">
        <v>129</v>
      </c>
      <c r="B134" s="119" t="s">
        <v>1965</v>
      </c>
      <c r="C134" s="28" t="s">
        <v>265</v>
      </c>
      <c r="D134" s="22"/>
      <c r="E134" s="28"/>
      <c r="F134" s="28"/>
      <c r="G134" s="29"/>
      <c r="H134" s="29"/>
      <c r="I134" s="147" t="s">
        <v>1525</v>
      </c>
      <c r="J134" s="142"/>
    </row>
    <row r="135" customHeight="1" spans="1:10">
      <c r="A135" s="24">
        <v>130</v>
      </c>
      <c r="B135" s="119" t="s">
        <v>1966</v>
      </c>
      <c r="C135" s="28" t="s">
        <v>265</v>
      </c>
      <c r="D135" s="22"/>
      <c r="E135" s="28"/>
      <c r="F135" s="28"/>
      <c r="G135" s="29"/>
      <c r="H135" s="29"/>
      <c r="I135" s="147" t="s">
        <v>1522</v>
      </c>
      <c r="J135" s="148" t="s">
        <v>1967</v>
      </c>
    </row>
    <row r="136" customHeight="1" spans="1:10">
      <c r="A136" s="24">
        <v>131</v>
      </c>
      <c r="B136" s="119" t="s">
        <v>1968</v>
      </c>
      <c r="C136" s="28" t="s">
        <v>265</v>
      </c>
      <c r="D136" s="22"/>
      <c r="E136" s="28"/>
      <c r="F136" s="28"/>
      <c r="G136" s="29"/>
      <c r="H136" s="29"/>
      <c r="I136" s="147" t="s">
        <v>1529</v>
      </c>
      <c r="J136" s="148" t="s">
        <v>1969</v>
      </c>
    </row>
    <row r="137" customHeight="1" spans="1:10">
      <c r="A137" s="24">
        <v>132</v>
      </c>
      <c r="B137" s="119" t="s">
        <v>1082</v>
      </c>
      <c r="C137" s="28" t="s">
        <v>265</v>
      </c>
      <c r="D137" s="22"/>
      <c r="E137" s="28"/>
      <c r="F137" s="28"/>
      <c r="G137" s="29"/>
      <c r="H137" s="29"/>
      <c r="I137" s="147" t="s">
        <v>1529</v>
      </c>
      <c r="J137" s="148" t="s">
        <v>1970</v>
      </c>
    </row>
    <row r="138" customHeight="1" spans="1:10">
      <c r="A138" s="24">
        <v>133</v>
      </c>
      <c r="B138" s="119" t="s">
        <v>1971</v>
      </c>
      <c r="C138" s="28" t="s">
        <v>265</v>
      </c>
      <c r="D138" s="22"/>
      <c r="E138" s="28"/>
      <c r="F138" s="28"/>
      <c r="G138" s="29"/>
      <c r="H138" s="29"/>
      <c r="I138" s="147" t="s">
        <v>1522</v>
      </c>
      <c r="J138" s="148" t="s">
        <v>1972</v>
      </c>
    </row>
    <row r="139" customHeight="1" spans="1:10">
      <c r="A139" s="24">
        <v>134</v>
      </c>
      <c r="B139" s="119" t="s">
        <v>1973</v>
      </c>
      <c r="C139" s="28" t="s">
        <v>265</v>
      </c>
      <c r="D139" s="22"/>
      <c r="E139" s="28"/>
      <c r="F139" s="28"/>
      <c r="G139" s="29"/>
      <c r="H139" s="29"/>
      <c r="I139" s="142" t="s">
        <v>1525</v>
      </c>
      <c r="J139" s="142"/>
    </row>
    <row r="140" customHeight="1" spans="1:10">
      <c r="A140" s="24">
        <v>135</v>
      </c>
      <c r="B140" s="119" t="s">
        <v>1974</v>
      </c>
      <c r="C140" s="28" t="s">
        <v>265</v>
      </c>
      <c r="D140" s="22"/>
      <c r="E140" s="28"/>
      <c r="F140" s="28"/>
      <c r="G140" s="29"/>
      <c r="H140" s="29"/>
      <c r="I140" s="142" t="s">
        <v>1529</v>
      </c>
      <c r="J140" s="142" t="s">
        <v>1975</v>
      </c>
    </row>
    <row r="141" customHeight="1" spans="1:10">
      <c r="A141" s="24">
        <v>136</v>
      </c>
      <c r="B141" s="119" t="s">
        <v>1976</v>
      </c>
      <c r="C141" s="28" t="s">
        <v>265</v>
      </c>
      <c r="D141" s="22"/>
      <c r="E141" s="28"/>
      <c r="F141" s="28"/>
      <c r="G141" s="29"/>
      <c r="H141" s="29"/>
      <c r="I141" s="147" t="s">
        <v>1525</v>
      </c>
      <c r="J141" s="142"/>
    </row>
    <row r="142" customHeight="1" spans="1:10">
      <c r="A142" s="24">
        <v>137</v>
      </c>
      <c r="B142" s="119" t="s">
        <v>1977</v>
      </c>
      <c r="C142" s="28" t="s">
        <v>265</v>
      </c>
      <c r="D142" s="22"/>
      <c r="E142" s="28"/>
      <c r="F142" s="28"/>
      <c r="G142" s="29"/>
      <c r="H142" s="29"/>
      <c r="I142" s="147" t="s">
        <v>1525</v>
      </c>
      <c r="J142" s="142"/>
    </row>
    <row r="143" customHeight="1" spans="1:10">
      <c r="A143" s="24">
        <v>138</v>
      </c>
      <c r="B143" s="119" t="s">
        <v>1978</v>
      </c>
      <c r="C143" s="28" t="s">
        <v>265</v>
      </c>
      <c r="D143" s="22"/>
      <c r="E143" s="28"/>
      <c r="F143" s="28"/>
      <c r="G143" s="29"/>
      <c r="H143" s="29"/>
      <c r="I143" s="147" t="s">
        <v>1525</v>
      </c>
      <c r="J143" s="142"/>
    </row>
    <row r="144" customHeight="1" spans="1:10">
      <c r="A144" s="24">
        <v>139</v>
      </c>
      <c r="B144" s="119" t="s">
        <v>1979</v>
      </c>
      <c r="C144" s="28" t="s">
        <v>265</v>
      </c>
      <c r="D144" s="22"/>
      <c r="E144" s="28"/>
      <c r="F144" s="28"/>
      <c r="G144" s="29"/>
      <c r="H144" s="29"/>
      <c r="I144" s="142" t="s">
        <v>1525</v>
      </c>
      <c r="J144" s="142"/>
    </row>
    <row r="145" customHeight="1" spans="1:10">
      <c r="A145" s="24">
        <v>140</v>
      </c>
      <c r="B145" s="119" t="s">
        <v>1980</v>
      </c>
      <c r="C145" s="28" t="s">
        <v>265</v>
      </c>
      <c r="D145" s="22"/>
      <c r="E145" s="28"/>
      <c r="F145" s="28"/>
      <c r="G145" s="29"/>
      <c r="H145" s="29"/>
      <c r="I145" s="142" t="s">
        <v>1525</v>
      </c>
      <c r="J145" s="142"/>
    </row>
    <row r="146" customHeight="1" spans="1:10">
      <c r="A146" s="24">
        <v>141</v>
      </c>
      <c r="B146" s="119" t="s">
        <v>1981</v>
      </c>
      <c r="C146" s="28" t="s">
        <v>265</v>
      </c>
      <c r="D146" s="22"/>
      <c r="E146" s="28"/>
      <c r="F146" s="28"/>
      <c r="G146" s="29"/>
      <c r="H146" s="29"/>
      <c r="I146" s="142" t="s">
        <v>1525</v>
      </c>
      <c r="J146" s="142"/>
    </row>
    <row r="147" customHeight="1" spans="1:10">
      <c r="A147" s="24">
        <v>142</v>
      </c>
      <c r="B147" s="119" t="s">
        <v>1982</v>
      </c>
      <c r="C147" s="28" t="s">
        <v>265</v>
      </c>
      <c r="D147" s="22"/>
      <c r="E147" s="28"/>
      <c r="F147" s="28"/>
      <c r="G147" s="29"/>
      <c r="H147" s="29"/>
      <c r="I147" s="142" t="s">
        <v>1525</v>
      </c>
      <c r="J147" s="142"/>
    </row>
    <row r="148" customHeight="1" spans="1:10">
      <c r="A148" s="24">
        <v>143</v>
      </c>
      <c r="B148" s="25" t="s">
        <v>1983</v>
      </c>
      <c r="C148" s="28" t="s">
        <v>265</v>
      </c>
      <c r="D148" s="24"/>
      <c r="E148" s="28"/>
      <c r="F148" s="28"/>
      <c r="G148" s="29"/>
      <c r="H148" s="29"/>
      <c r="I148" s="142" t="s">
        <v>1525</v>
      </c>
      <c r="J148" s="142"/>
    </row>
    <row r="149" customHeight="1" spans="1:10">
      <c r="A149" s="24">
        <v>144</v>
      </c>
      <c r="B149" s="25" t="s">
        <v>1984</v>
      </c>
      <c r="C149" s="28" t="s">
        <v>265</v>
      </c>
      <c r="D149" s="24"/>
      <c r="E149" s="28"/>
      <c r="F149" s="28"/>
      <c r="G149" s="29"/>
      <c r="H149" s="29"/>
      <c r="I149" s="142" t="s">
        <v>1525</v>
      </c>
      <c r="J149" s="142"/>
    </row>
    <row r="150" customHeight="1" spans="1:10">
      <c r="A150" s="24">
        <v>145</v>
      </c>
      <c r="B150" s="25" t="s">
        <v>1985</v>
      </c>
      <c r="C150" s="28"/>
      <c r="D150" s="24"/>
      <c r="E150" s="28"/>
      <c r="F150" s="28"/>
      <c r="G150" s="29"/>
      <c r="H150" s="29"/>
      <c r="I150" s="142" t="s">
        <v>1525</v>
      </c>
      <c r="J150" s="152"/>
    </row>
    <row r="151" customHeight="1" spans="1:10">
      <c r="A151" s="24">
        <v>146</v>
      </c>
      <c r="B151" s="25" t="s">
        <v>1986</v>
      </c>
      <c r="C151" s="28" t="s">
        <v>265</v>
      </c>
      <c r="D151" s="24"/>
      <c r="E151" s="28"/>
      <c r="F151" s="28"/>
      <c r="G151" s="29"/>
      <c r="H151" s="29"/>
      <c r="I151" s="142" t="s">
        <v>1529</v>
      </c>
      <c r="J151" s="142" t="s">
        <v>1987</v>
      </c>
    </row>
    <row r="152" customHeight="1" spans="1:10">
      <c r="A152" s="24">
        <v>147</v>
      </c>
      <c r="B152" s="25" t="s">
        <v>1988</v>
      </c>
      <c r="C152" s="28" t="s">
        <v>265</v>
      </c>
      <c r="D152" s="24"/>
      <c r="E152" s="28"/>
      <c r="F152" s="28"/>
      <c r="G152" s="29"/>
      <c r="H152" s="29"/>
      <c r="I152" s="142" t="s">
        <v>1525</v>
      </c>
      <c r="J152" s="142"/>
    </row>
    <row r="153" customHeight="1" spans="1:10">
      <c r="A153" s="24">
        <v>148</v>
      </c>
      <c r="B153" s="25" t="s">
        <v>1989</v>
      </c>
      <c r="C153" s="28" t="s">
        <v>265</v>
      </c>
      <c r="D153" s="24"/>
      <c r="E153" s="28"/>
      <c r="F153" s="28"/>
      <c r="G153" s="29"/>
      <c r="H153" s="29"/>
      <c r="I153" s="142" t="s">
        <v>1522</v>
      </c>
      <c r="J153" s="142" t="s">
        <v>1989</v>
      </c>
    </row>
    <row r="154" customHeight="1" spans="1:10">
      <c r="A154" s="24">
        <v>149</v>
      </c>
      <c r="B154" s="25" t="s">
        <v>1990</v>
      </c>
      <c r="C154" s="28" t="s">
        <v>265</v>
      </c>
      <c r="D154" s="24"/>
      <c r="E154" s="28"/>
      <c r="F154" s="28"/>
      <c r="G154" s="29"/>
      <c r="H154" s="29"/>
      <c r="I154" s="142" t="s">
        <v>1522</v>
      </c>
      <c r="J154" s="142" t="s">
        <v>1991</v>
      </c>
    </row>
    <row r="155" customHeight="1" spans="1:10">
      <c r="A155" s="24">
        <v>150</v>
      </c>
      <c r="B155" s="25" t="s">
        <v>1992</v>
      </c>
      <c r="C155" s="28" t="s">
        <v>265</v>
      </c>
      <c r="D155" s="24"/>
      <c r="E155" s="28"/>
      <c r="F155" s="28"/>
      <c r="G155" s="29"/>
      <c r="H155" s="29"/>
      <c r="I155" s="142" t="s">
        <v>1525</v>
      </c>
      <c r="J155" s="142"/>
    </row>
    <row r="156" customHeight="1" spans="1:10">
      <c r="A156" s="24">
        <v>151</v>
      </c>
      <c r="B156" s="25" t="s">
        <v>1993</v>
      </c>
      <c r="C156" s="28" t="s">
        <v>265</v>
      </c>
      <c r="D156" s="24"/>
      <c r="E156" s="28"/>
      <c r="F156" s="28"/>
      <c r="G156" s="29"/>
      <c r="H156" s="29"/>
      <c r="I156" s="142" t="s">
        <v>1525</v>
      </c>
      <c r="J156" s="142"/>
    </row>
    <row r="157" customHeight="1" spans="1:10">
      <c r="A157" s="24">
        <v>152</v>
      </c>
      <c r="B157" s="25" t="s">
        <v>1994</v>
      </c>
      <c r="C157" s="28" t="s">
        <v>265</v>
      </c>
      <c r="D157" s="24"/>
      <c r="E157" s="28"/>
      <c r="F157" s="28"/>
      <c r="G157" s="29"/>
      <c r="H157" s="29"/>
      <c r="I157" s="142" t="s">
        <v>1525</v>
      </c>
      <c r="J157" s="142"/>
    </row>
    <row r="158" customHeight="1" spans="1:10">
      <c r="A158" s="24">
        <v>153</v>
      </c>
      <c r="B158" s="25" t="s">
        <v>1995</v>
      </c>
      <c r="C158" s="28" t="s">
        <v>265</v>
      </c>
      <c r="D158" s="24"/>
      <c r="E158" s="28"/>
      <c r="F158" s="28"/>
      <c r="G158" s="29"/>
      <c r="H158" s="29"/>
      <c r="I158" s="142" t="s">
        <v>1525</v>
      </c>
      <c r="J158" s="142"/>
    </row>
    <row r="159" customHeight="1" spans="1:10">
      <c r="A159" s="24">
        <v>154</v>
      </c>
      <c r="B159" s="25" t="s">
        <v>1996</v>
      </c>
      <c r="C159" s="28" t="s">
        <v>265</v>
      </c>
      <c r="D159" s="24"/>
      <c r="E159" s="28"/>
      <c r="F159" s="28"/>
      <c r="G159" s="29"/>
      <c r="H159" s="29"/>
      <c r="I159" s="142" t="s">
        <v>1525</v>
      </c>
      <c r="J159" s="142"/>
    </row>
    <row r="160" customHeight="1" spans="1:7">
      <c r="A160" s="30" t="s">
        <v>255</v>
      </c>
      <c r="B160" s="56"/>
      <c r="C160" s="28" t="s">
        <v>265</v>
      </c>
      <c r="D160" s="24"/>
      <c r="E160" s="28">
        <f>SUM(E6:E159)</f>
        <v>0</v>
      </c>
      <c r="F160" s="28">
        <f>SUM(F6:F159)</f>
        <v>0</v>
      </c>
      <c r="G160" s="29"/>
    </row>
    <row r="161" customHeight="1" spans="1:7">
      <c r="A161" s="32" t="str">
        <f>基础信息!A4</f>
        <v>被评估单位填表人：俞蕊</v>
      </c>
      <c r="B161" s="32"/>
      <c r="C161" s="32"/>
      <c r="D161" s="32"/>
      <c r="E161" s="34" t="str">
        <f>基础信息!A3</f>
        <v>评估人员：李美花、刘婧</v>
      </c>
      <c r="F161" s="34"/>
      <c r="G161" s="34"/>
    </row>
    <row r="162" customHeight="1" spans="1:4">
      <c r="A162" s="126" t="str">
        <f>基础信息!A5</f>
        <v>填表日期：2021年8月27日</v>
      </c>
      <c r="B162" s="127"/>
      <c r="C162" s="127"/>
      <c r="D162" s="127"/>
    </row>
  </sheetData>
  <autoFilter ref="A5:J162">
    <extLst/>
  </autoFilter>
  <mergeCells count="7">
    <mergeCell ref="A1:G1"/>
    <mergeCell ref="A2:G2"/>
    <mergeCell ref="A4:D4"/>
    <mergeCell ref="A160:B160"/>
    <mergeCell ref="A161:D161"/>
    <mergeCell ref="E161:G161"/>
    <mergeCell ref="A162:D162"/>
  </mergeCells>
  <printOptions horizontalCentered="1"/>
  <pageMargins left="1" right="1" top="0.87" bottom="0.87" header="1.06" footer="0.51"/>
  <pageSetup paperSize="9" fitToHeight="0" orientation="landscape" verticalDpi="600"/>
  <headerFooter scaleWithDoc="0"/>
  <legacyDrawing r:id="rId2"/>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K158"/>
  <sheetViews>
    <sheetView workbookViewId="0">
      <pane xSplit="2" ySplit="3" topLeftCell="C25" activePane="bottomRight" state="frozen"/>
      <selection/>
      <selection pane="topRight"/>
      <selection pane="bottomLeft"/>
      <selection pane="bottomRight" activeCell="A148" sqref="A148"/>
    </sheetView>
  </sheetViews>
  <sheetFormatPr defaultColWidth="7.875" defaultRowHeight="12.75"/>
  <cols>
    <col min="1" max="1" width="28" style="130" customWidth="1"/>
    <col min="2" max="2" width="6.125" style="130" customWidth="1"/>
    <col min="3" max="3" width="11.375" style="130" customWidth="1"/>
    <col min="4" max="5" width="8" style="130" customWidth="1"/>
    <col min="6" max="8" width="12.375" style="131" customWidth="1"/>
    <col min="9" max="9" width="35.625" style="130" customWidth="1"/>
    <col min="10" max="10" width="17.5" style="130" customWidth="1"/>
    <col min="11" max="11" width="42.625" style="130" customWidth="1"/>
    <col min="12" max="256" width="8" style="130"/>
    <col min="257" max="257" width="28" style="130" customWidth="1"/>
    <col min="258" max="258" width="6.125" style="130" customWidth="1"/>
    <col min="259" max="259" width="11.375" style="130" customWidth="1"/>
    <col min="260" max="261" width="8" style="130" customWidth="1"/>
    <col min="262" max="264" width="12.375" style="130" customWidth="1"/>
    <col min="265" max="265" width="35.625" style="130" customWidth="1"/>
    <col min="266" max="266" width="17.5" style="130" customWidth="1"/>
    <col min="267" max="267" width="42.625" style="130" customWidth="1"/>
    <col min="268" max="512" width="8" style="130"/>
    <col min="513" max="513" width="28" style="130" customWidth="1"/>
    <col min="514" max="514" width="6.125" style="130" customWidth="1"/>
    <col min="515" max="515" width="11.375" style="130" customWidth="1"/>
    <col min="516" max="517" width="8" style="130" customWidth="1"/>
    <col min="518" max="520" width="12.375" style="130" customWidth="1"/>
    <col min="521" max="521" width="35.625" style="130" customWidth="1"/>
    <col min="522" max="522" width="17.5" style="130" customWidth="1"/>
    <col min="523" max="523" width="42.625" style="130" customWidth="1"/>
    <col min="524" max="768" width="8" style="130"/>
    <col min="769" max="769" width="28" style="130" customWidth="1"/>
    <col min="770" max="770" width="6.125" style="130" customWidth="1"/>
    <col min="771" max="771" width="11.375" style="130" customWidth="1"/>
    <col min="772" max="773" width="8" style="130" customWidth="1"/>
    <col min="774" max="776" width="12.375" style="130" customWidth="1"/>
    <col min="777" max="777" width="35.625" style="130" customWidth="1"/>
    <col min="778" max="778" width="17.5" style="130" customWidth="1"/>
    <col min="779" max="779" width="42.625" style="130" customWidth="1"/>
    <col min="780" max="1024" width="8" style="130"/>
    <col min="1025" max="1025" width="28" style="130" customWidth="1"/>
    <col min="1026" max="1026" width="6.125" style="130" customWidth="1"/>
    <col min="1027" max="1027" width="11.375" style="130" customWidth="1"/>
    <col min="1028" max="1029" width="8" style="130" customWidth="1"/>
    <col min="1030" max="1032" width="12.375" style="130" customWidth="1"/>
    <col min="1033" max="1033" width="35.625" style="130" customWidth="1"/>
    <col min="1034" max="1034" width="17.5" style="130" customWidth="1"/>
    <col min="1035" max="1035" width="42.625" style="130" customWidth="1"/>
    <col min="1036" max="1280" width="8" style="130"/>
    <col min="1281" max="1281" width="28" style="130" customWidth="1"/>
    <col min="1282" max="1282" width="6.125" style="130" customWidth="1"/>
    <col min="1283" max="1283" width="11.375" style="130" customWidth="1"/>
    <col min="1284" max="1285" width="8" style="130" customWidth="1"/>
    <col min="1286" max="1288" width="12.375" style="130" customWidth="1"/>
    <col min="1289" max="1289" width="35.625" style="130" customWidth="1"/>
    <col min="1290" max="1290" width="17.5" style="130" customWidth="1"/>
    <col min="1291" max="1291" width="42.625" style="130" customWidth="1"/>
    <col min="1292" max="1536" width="8" style="130"/>
    <col min="1537" max="1537" width="28" style="130" customWidth="1"/>
    <col min="1538" max="1538" width="6.125" style="130" customWidth="1"/>
    <col min="1539" max="1539" width="11.375" style="130" customWidth="1"/>
    <col min="1540" max="1541" width="8" style="130" customWidth="1"/>
    <col min="1542" max="1544" width="12.375" style="130" customWidth="1"/>
    <col min="1545" max="1545" width="35.625" style="130" customWidth="1"/>
    <col min="1546" max="1546" width="17.5" style="130" customWidth="1"/>
    <col min="1547" max="1547" width="42.625" style="130" customWidth="1"/>
    <col min="1548" max="1792" width="8" style="130"/>
    <col min="1793" max="1793" width="28" style="130" customWidth="1"/>
    <col min="1794" max="1794" width="6.125" style="130" customWidth="1"/>
    <col min="1795" max="1795" width="11.375" style="130" customWidth="1"/>
    <col min="1796" max="1797" width="8" style="130" customWidth="1"/>
    <col min="1798" max="1800" width="12.375" style="130" customWidth="1"/>
    <col min="1801" max="1801" width="35.625" style="130" customWidth="1"/>
    <col min="1802" max="1802" width="17.5" style="130" customWidth="1"/>
    <col min="1803" max="1803" width="42.625" style="130" customWidth="1"/>
    <col min="1804" max="2048" width="8" style="130"/>
    <col min="2049" max="2049" width="28" style="130" customWidth="1"/>
    <col min="2050" max="2050" width="6.125" style="130" customWidth="1"/>
    <col min="2051" max="2051" width="11.375" style="130" customWidth="1"/>
    <col min="2052" max="2053" width="8" style="130" customWidth="1"/>
    <col min="2054" max="2056" width="12.375" style="130" customWidth="1"/>
    <col min="2057" max="2057" width="35.625" style="130" customWidth="1"/>
    <col min="2058" max="2058" width="17.5" style="130" customWidth="1"/>
    <col min="2059" max="2059" width="42.625" style="130" customWidth="1"/>
    <col min="2060" max="2304" width="8" style="130"/>
    <col min="2305" max="2305" width="28" style="130" customWidth="1"/>
    <col min="2306" max="2306" width="6.125" style="130" customWidth="1"/>
    <col min="2307" max="2307" width="11.375" style="130" customWidth="1"/>
    <col min="2308" max="2309" width="8" style="130" customWidth="1"/>
    <col min="2310" max="2312" width="12.375" style="130" customWidth="1"/>
    <col min="2313" max="2313" width="35.625" style="130" customWidth="1"/>
    <col min="2314" max="2314" width="17.5" style="130" customWidth="1"/>
    <col min="2315" max="2315" width="42.625" style="130" customWidth="1"/>
    <col min="2316" max="2560" width="8" style="130"/>
    <col min="2561" max="2561" width="28" style="130" customWidth="1"/>
    <col min="2562" max="2562" width="6.125" style="130" customWidth="1"/>
    <col min="2563" max="2563" width="11.375" style="130" customWidth="1"/>
    <col min="2564" max="2565" width="8" style="130" customWidth="1"/>
    <col min="2566" max="2568" width="12.375" style="130" customWidth="1"/>
    <col min="2569" max="2569" width="35.625" style="130" customWidth="1"/>
    <col min="2570" max="2570" width="17.5" style="130" customWidth="1"/>
    <col min="2571" max="2571" width="42.625" style="130" customWidth="1"/>
    <col min="2572" max="2816" width="8" style="130"/>
    <col min="2817" max="2817" width="28" style="130" customWidth="1"/>
    <col min="2818" max="2818" width="6.125" style="130" customWidth="1"/>
    <col min="2819" max="2819" width="11.375" style="130" customWidth="1"/>
    <col min="2820" max="2821" width="8" style="130" customWidth="1"/>
    <col min="2822" max="2824" width="12.375" style="130" customWidth="1"/>
    <col min="2825" max="2825" width="35.625" style="130" customWidth="1"/>
    <col min="2826" max="2826" width="17.5" style="130" customWidth="1"/>
    <col min="2827" max="2827" width="42.625" style="130" customWidth="1"/>
    <col min="2828" max="3072" width="8" style="130"/>
    <col min="3073" max="3073" width="28" style="130" customWidth="1"/>
    <col min="3074" max="3074" width="6.125" style="130" customWidth="1"/>
    <col min="3075" max="3075" width="11.375" style="130" customWidth="1"/>
    <col min="3076" max="3077" width="8" style="130" customWidth="1"/>
    <col min="3078" max="3080" width="12.375" style="130" customWidth="1"/>
    <col min="3081" max="3081" width="35.625" style="130" customWidth="1"/>
    <col min="3082" max="3082" width="17.5" style="130" customWidth="1"/>
    <col min="3083" max="3083" width="42.625" style="130" customWidth="1"/>
    <col min="3084" max="3328" width="8" style="130"/>
    <col min="3329" max="3329" width="28" style="130" customWidth="1"/>
    <col min="3330" max="3330" width="6.125" style="130" customWidth="1"/>
    <col min="3331" max="3331" width="11.375" style="130" customWidth="1"/>
    <col min="3332" max="3333" width="8" style="130" customWidth="1"/>
    <col min="3334" max="3336" width="12.375" style="130" customWidth="1"/>
    <col min="3337" max="3337" width="35.625" style="130" customWidth="1"/>
    <col min="3338" max="3338" width="17.5" style="130" customWidth="1"/>
    <col min="3339" max="3339" width="42.625" style="130" customWidth="1"/>
    <col min="3340" max="3584" width="8" style="130"/>
    <col min="3585" max="3585" width="28" style="130" customWidth="1"/>
    <col min="3586" max="3586" width="6.125" style="130" customWidth="1"/>
    <col min="3587" max="3587" width="11.375" style="130" customWidth="1"/>
    <col min="3588" max="3589" width="8" style="130" customWidth="1"/>
    <col min="3590" max="3592" width="12.375" style="130" customWidth="1"/>
    <col min="3593" max="3593" width="35.625" style="130" customWidth="1"/>
    <col min="3594" max="3594" width="17.5" style="130" customWidth="1"/>
    <col min="3595" max="3595" width="42.625" style="130" customWidth="1"/>
    <col min="3596" max="3840" width="8" style="130"/>
    <col min="3841" max="3841" width="28" style="130" customWidth="1"/>
    <col min="3842" max="3842" width="6.125" style="130" customWidth="1"/>
    <col min="3843" max="3843" width="11.375" style="130" customWidth="1"/>
    <col min="3844" max="3845" width="8" style="130" customWidth="1"/>
    <col min="3846" max="3848" width="12.375" style="130" customWidth="1"/>
    <col min="3849" max="3849" width="35.625" style="130" customWidth="1"/>
    <col min="3850" max="3850" width="17.5" style="130" customWidth="1"/>
    <col min="3851" max="3851" width="42.625" style="130" customWidth="1"/>
    <col min="3852" max="4096" width="8" style="130"/>
    <col min="4097" max="4097" width="28" style="130" customWidth="1"/>
    <col min="4098" max="4098" width="6.125" style="130" customWidth="1"/>
    <col min="4099" max="4099" width="11.375" style="130" customWidth="1"/>
    <col min="4100" max="4101" width="8" style="130" customWidth="1"/>
    <col min="4102" max="4104" width="12.375" style="130" customWidth="1"/>
    <col min="4105" max="4105" width="35.625" style="130" customWidth="1"/>
    <col min="4106" max="4106" width="17.5" style="130" customWidth="1"/>
    <col min="4107" max="4107" width="42.625" style="130" customWidth="1"/>
    <col min="4108" max="4352" width="8" style="130"/>
    <col min="4353" max="4353" width="28" style="130" customWidth="1"/>
    <col min="4354" max="4354" width="6.125" style="130" customWidth="1"/>
    <col min="4355" max="4355" width="11.375" style="130" customWidth="1"/>
    <col min="4356" max="4357" width="8" style="130" customWidth="1"/>
    <col min="4358" max="4360" width="12.375" style="130" customWidth="1"/>
    <col min="4361" max="4361" width="35.625" style="130" customWidth="1"/>
    <col min="4362" max="4362" width="17.5" style="130" customWidth="1"/>
    <col min="4363" max="4363" width="42.625" style="130" customWidth="1"/>
    <col min="4364" max="4608" width="8" style="130"/>
    <col min="4609" max="4609" width="28" style="130" customWidth="1"/>
    <col min="4610" max="4610" width="6.125" style="130" customWidth="1"/>
    <col min="4611" max="4611" width="11.375" style="130" customWidth="1"/>
    <col min="4612" max="4613" width="8" style="130" customWidth="1"/>
    <col min="4614" max="4616" width="12.375" style="130" customWidth="1"/>
    <col min="4617" max="4617" width="35.625" style="130" customWidth="1"/>
    <col min="4618" max="4618" width="17.5" style="130" customWidth="1"/>
    <col min="4619" max="4619" width="42.625" style="130" customWidth="1"/>
    <col min="4620" max="4864" width="8" style="130"/>
    <col min="4865" max="4865" width="28" style="130" customWidth="1"/>
    <col min="4866" max="4866" width="6.125" style="130" customWidth="1"/>
    <col min="4867" max="4867" width="11.375" style="130" customWidth="1"/>
    <col min="4868" max="4869" width="8" style="130" customWidth="1"/>
    <col min="4870" max="4872" width="12.375" style="130" customWidth="1"/>
    <col min="4873" max="4873" width="35.625" style="130" customWidth="1"/>
    <col min="4874" max="4874" width="17.5" style="130" customWidth="1"/>
    <col min="4875" max="4875" width="42.625" style="130" customWidth="1"/>
    <col min="4876" max="5120" width="8" style="130"/>
    <col min="5121" max="5121" width="28" style="130" customWidth="1"/>
    <col min="5122" max="5122" width="6.125" style="130" customWidth="1"/>
    <col min="5123" max="5123" width="11.375" style="130" customWidth="1"/>
    <col min="5124" max="5125" width="8" style="130" customWidth="1"/>
    <col min="5126" max="5128" width="12.375" style="130" customWidth="1"/>
    <col min="5129" max="5129" width="35.625" style="130" customWidth="1"/>
    <col min="5130" max="5130" width="17.5" style="130" customWidth="1"/>
    <col min="5131" max="5131" width="42.625" style="130" customWidth="1"/>
    <col min="5132" max="5376" width="8" style="130"/>
    <col min="5377" max="5377" width="28" style="130" customWidth="1"/>
    <col min="5378" max="5378" width="6.125" style="130" customWidth="1"/>
    <col min="5379" max="5379" width="11.375" style="130" customWidth="1"/>
    <col min="5380" max="5381" width="8" style="130" customWidth="1"/>
    <col min="5382" max="5384" width="12.375" style="130" customWidth="1"/>
    <col min="5385" max="5385" width="35.625" style="130" customWidth="1"/>
    <col min="5386" max="5386" width="17.5" style="130" customWidth="1"/>
    <col min="5387" max="5387" width="42.625" style="130" customWidth="1"/>
    <col min="5388" max="5632" width="8" style="130"/>
    <col min="5633" max="5633" width="28" style="130" customWidth="1"/>
    <col min="5634" max="5634" width="6.125" style="130" customWidth="1"/>
    <col min="5635" max="5635" width="11.375" style="130" customWidth="1"/>
    <col min="5636" max="5637" width="8" style="130" customWidth="1"/>
    <col min="5638" max="5640" width="12.375" style="130" customWidth="1"/>
    <col min="5641" max="5641" width="35.625" style="130" customWidth="1"/>
    <col min="5642" max="5642" width="17.5" style="130" customWidth="1"/>
    <col min="5643" max="5643" width="42.625" style="130" customWidth="1"/>
    <col min="5644" max="5888" width="8" style="130"/>
    <col min="5889" max="5889" width="28" style="130" customWidth="1"/>
    <col min="5890" max="5890" width="6.125" style="130" customWidth="1"/>
    <col min="5891" max="5891" width="11.375" style="130" customWidth="1"/>
    <col min="5892" max="5893" width="8" style="130" customWidth="1"/>
    <col min="5894" max="5896" width="12.375" style="130" customWidth="1"/>
    <col min="5897" max="5897" width="35.625" style="130" customWidth="1"/>
    <col min="5898" max="5898" width="17.5" style="130" customWidth="1"/>
    <col min="5899" max="5899" width="42.625" style="130" customWidth="1"/>
    <col min="5900" max="6144" width="8" style="130"/>
    <col min="6145" max="6145" width="28" style="130" customWidth="1"/>
    <col min="6146" max="6146" width="6.125" style="130" customWidth="1"/>
    <col min="6147" max="6147" width="11.375" style="130" customWidth="1"/>
    <col min="6148" max="6149" width="8" style="130" customWidth="1"/>
    <col min="6150" max="6152" width="12.375" style="130" customWidth="1"/>
    <col min="6153" max="6153" width="35.625" style="130" customWidth="1"/>
    <col min="6154" max="6154" width="17.5" style="130" customWidth="1"/>
    <col min="6155" max="6155" width="42.625" style="130" customWidth="1"/>
    <col min="6156" max="6400" width="8" style="130"/>
    <col min="6401" max="6401" width="28" style="130" customWidth="1"/>
    <col min="6402" max="6402" width="6.125" style="130" customWidth="1"/>
    <col min="6403" max="6403" width="11.375" style="130" customWidth="1"/>
    <col min="6404" max="6405" width="8" style="130" customWidth="1"/>
    <col min="6406" max="6408" width="12.375" style="130" customWidth="1"/>
    <col min="6409" max="6409" width="35.625" style="130" customWidth="1"/>
    <col min="6410" max="6410" width="17.5" style="130" customWidth="1"/>
    <col min="6411" max="6411" width="42.625" style="130" customWidth="1"/>
    <col min="6412" max="6656" width="8" style="130"/>
    <col min="6657" max="6657" width="28" style="130" customWidth="1"/>
    <col min="6658" max="6658" width="6.125" style="130" customWidth="1"/>
    <col min="6659" max="6659" width="11.375" style="130" customWidth="1"/>
    <col min="6660" max="6661" width="8" style="130" customWidth="1"/>
    <col min="6662" max="6664" width="12.375" style="130" customWidth="1"/>
    <col min="6665" max="6665" width="35.625" style="130" customWidth="1"/>
    <col min="6666" max="6666" width="17.5" style="130" customWidth="1"/>
    <col min="6667" max="6667" width="42.625" style="130" customWidth="1"/>
    <col min="6668" max="6912" width="8" style="130"/>
    <col min="6913" max="6913" width="28" style="130" customWidth="1"/>
    <col min="6914" max="6914" width="6.125" style="130" customWidth="1"/>
    <col min="6915" max="6915" width="11.375" style="130" customWidth="1"/>
    <col min="6916" max="6917" width="8" style="130" customWidth="1"/>
    <col min="6918" max="6920" width="12.375" style="130" customWidth="1"/>
    <col min="6921" max="6921" width="35.625" style="130" customWidth="1"/>
    <col min="6922" max="6922" width="17.5" style="130" customWidth="1"/>
    <col min="6923" max="6923" width="42.625" style="130" customWidth="1"/>
    <col min="6924" max="7168" width="8" style="130"/>
    <col min="7169" max="7169" width="28" style="130" customWidth="1"/>
    <col min="7170" max="7170" width="6.125" style="130" customWidth="1"/>
    <col min="7171" max="7171" width="11.375" style="130" customWidth="1"/>
    <col min="7172" max="7173" width="8" style="130" customWidth="1"/>
    <col min="7174" max="7176" width="12.375" style="130" customWidth="1"/>
    <col min="7177" max="7177" width="35.625" style="130" customWidth="1"/>
    <col min="7178" max="7178" width="17.5" style="130" customWidth="1"/>
    <col min="7179" max="7179" width="42.625" style="130" customWidth="1"/>
    <col min="7180" max="7424" width="8" style="130"/>
    <col min="7425" max="7425" width="28" style="130" customWidth="1"/>
    <col min="7426" max="7426" width="6.125" style="130" customWidth="1"/>
    <col min="7427" max="7427" width="11.375" style="130" customWidth="1"/>
    <col min="7428" max="7429" width="8" style="130" customWidth="1"/>
    <col min="7430" max="7432" width="12.375" style="130" customWidth="1"/>
    <col min="7433" max="7433" width="35.625" style="130" customWidth="1"/>
    <col min="7434" max="7434" width="17.5" style="130" customWidth="1"/>
    <col min="7435" max="7435" width="42.625" style="130" customWidth="1"/>
    <col min="7436" max="7680" width="8" style="130"/>
    <col min="7681" max="7681" width="28" style="130" customWidth="1"/>
    <col min="7682" max="7682" width="6.125" style="130" customWidth="1"/>
    <col min="7683" max="7683" width="11.375" style="130" customWidth="1"/>
    <col min="7684" max="7685" width="8" style="130" customWidth="1"/>
    <col min="7686" max="7688" width="12.375" style="130" customWidth="1"/>
    <col min="7689" max="7689" width="35.625" style="130" customWidth="1"/>
    <col min="7690" max="7690" width="17.5" style="130" customWidth="1"/>
    <col min="7691" max="7691" width="42.625" style="130" customWidth="1"/>
    <col min="7692" max="7936" width="8" style="130"/>
    <col min="7937" max="7937" width="28" style="130" customWidth="1"/>
    <col min="7938" max="7938" width="6.125" style="130" customWidth="1"/>
    <col min="7939" max="7939" width="11.375" style="130" customWidth="1"/>
    <col min="7940" max="7941" width="8" style="130" customWidth="1"/>
    <col min="7942" max="7944" width="12.375" style="130" customWidth="1"/>
    <col min="7945" max="7945" width="35.625" style="130" customWidth="1"/>
    <col min="7946" max="7946" width="17.5" style="130" customWidth="1"/>
    <col min="7947" max="7947" width="42.625" style="130" customWidth="1"/>
    <col min="7948" max="8192" width="8" style="130"/>
    <col min="8193" max="8193" width="28" style="130" customWidth="1"/>
    <col min="8194" max="8194" width="6.125" style="130" customWidth="1"/>
    <col min="8195" max="8195" width="11.375" style="130" customWidth="1"/>
    <col min="8196" max="8197" width="8" style="130" customWidth="1"/>
    <col min="8198" max="8200" width="12.375" style="130" customWidth="1"/>
    <col min="8201" max="8201" width="35.625" style="130" customWidth="1"/>
    <col min="8202" max="8202" width="17.5" style="130" customWidth="1"/>
    <col min="8203" max="8203" width="42.625" style="130" customWidth="1"/>
    <col min="8204" max="8448" width="8" style="130"/>
    <col min="8449" max="8449" width="28" style="130" customWidth="1"/>
    <col min="8450" max="8450" width="6.125" style="130" customWidth="1"/>
    <col min="8451" max="8451" width="11.375" style="130" customWidth="1"/>
    <col min="8452" max="8453" width="8" style="130" customWidth="1"/>
    <col min="8454" max="8456" width="12.375" style="130" customWidth="1"/>
    <col min="8457" max="8457" width="35.625" style="130" customWidth="1"/>
    <col min="8458" max="8458" width="17.5" style="130" customWidth="1"/>
    <col min="8459" max="8459" width="42.625" style="130" customWidth="1"/>
    <col min="8460" max="8704" width="8" style="130"/>
    <col min="8705" max="8705" width="28" style="130" customWidth="1"/>
    <col min="8706" max="8706" width="6.125" style="130" customWidth="1"/>
    <col min="8707" max="8707" width="11.375" style="130" customWidth="1"/>
    <col min="8708" max="8709" width="8" style="130" customWidth="1"/>
    <col min="8710" max="8712" width="12.375" style="130" customWidth="1"/>
    <col min="8713" max="8713" width="35.625" style="130" customWidth="1"/>
    <col min="8714" max="8714" width="17.5" style="130" customWidth="1"/>
    <col min="8715" max="8715" width="42.625" style="130" customWidth="1"/>
    <col min="8716" max="8960" width="8" style="130"/>
    <col min="8961" max="8961" width="28" style="130" customWidth="1"/>
    <col min="8962" max="8962" width="6.125" style="130" customWidth="1"/>
    <col min="8963" max="8963" width="11.375" style="130" customWidth="1"/>
    <col min="8964" max="8965" width="8" style="130" customWidth="1"/>
    <col min="8966" max="8968" width="12.375" style="130" customWidth="1"/>
    <col min="8969" max="8969" width="35.625" style="130" customWidth="1"/>
    <col min="8970" max="8970" width="17.5" style="130" customWidth="1"/>
    <col min="8971" max="8971" width="42.625" style="130" customWidth="1"/>
    <col min="8972" max="9216" width="8" style="130"/>
    <col min="9217" max="9217" width="28" style="130" customWidth="1"/>
    <col min="9218" max="9218" width="6.125" style="130" customWidth="1"/>
    <col min="9219" max="9219" width="11.375" style="130" customWidth="1"/>
    <col min="9220" max="9221" width="8" style="130" customWidth="1"/>
    <col min="9222" max="9224" width="12.375" style="130" customWidth="1"/>
    <col min="9225" max="9225" width="35.625" style="130" customWidth="1"/>
    <col min="9226" max="9226" width="17.5" style="130" customWidth="1"/>
    <col min="9227" max="9227" width="42.625" style="130" customWidth="1"/>
    <col min="9228" max="9472" width="8" style="130"/>
    <col min="9473" max="9473" width="28" style="130" customWidth="1"/>
    <col min="9474" max="9474" width="6.125" style="130" customWidth="1"/>
    <col min="9475" max="9475" width="11.375" style="130" customWidth="1"/>
    <col min="9476" max="9477" width="8" style="130" customWidth="1"/>
    <col min="9478" max="9480" width="12.375" style="130" customWidth="1"/>
    <col min="9481" max="9481" width="35.625" style="130" customWidth="1"/>
    <col min="9482" max="9482" width="17.5" style="130" customWidth="1"/>
    <col min="9483" max="9483" width="42.625" style="130" customWidth="1"/>
    <col min="9484" max="9728" width="8" style="130"/>
    <col min="9729" max="9729" width="28" style="130" customWidth="1"/>
    <col min="9730" max="9730" width="6.125" style="130" customWidth="1"/>
    <col min="9731" max="9731" width="11.375" style="130" customWidth="1"/>
    <col min="9732" max="9733" width="8" style="130" customWidth="1"/>
    <col min="9734" max="9736" width="12.375" style="130" customWidth="1"/>
    <col min="9737" max="9737" width="35.625" style="130" customWidth="1"/>
    <col min="9738" max="9738" width="17.5" style="130" customWidth="1"/>
    <col min="9739" max="9739" width="42.625" style="130" customWidth="1"/>
    <col min="9740" max="9984" width="8" style="130"/>
    <col min="9985" max="9985" width="28" style="130" customWidth="1"/>
    <col min="9986" max="9986" width="6.125" style="130" customWidth="1"/>
    <col min="9987" max="9987" width="11.375" style="130" customWidth="1"/>
    <col min="9988" max="9989" width="8" style="130" customWidth="1"/>
    <col min="9990" max="9992" width="12.375" style="130" customWidth="1"/>
    <col min="9993" max="9993" width="35.625" style="130" customWidth="1"/>
    <col min="9994" max="9994" width="17.5" style="130" customWidth="1"/>
    <col min="9995" max="9995" width="42.625" style="130" customWidth="1"/>
    <col min="9996" max="10240" width="8" style="130"/>
    <col min="10241" max="10241" width="28" style="130" customWidth="1"/>
    <col min="10242" max="10242" width="6.125" style="130" customWidth="1"/>
    <col min="10243" max="10243" width="11.375" style="130" customWidth="1"/>
    <col min="10244" max="10245" width="8" style="130" customWidth="1"/>
    <col min="10246" max="10248" width="12.375" style="130" customWidth="1"/>
    <col min="10249" max="10249" width="35.625" style="130" customWidth="1"/>
    <col min="10250" max="10250" width="17.5" style="130" customWidth="1"/>
    <col min="10251" max="10251" width="42.625" style="130" customWidth="1"/>
    <col min="10252" max="10496" width="8" style="130"/>
    <col min="10497" max="10497" width="28" style="130" customWidth="1"/>
    <col min="10498" max="10498" width="6.125" style="130" customWidth="1"/>
    <col min="10499" max="10499" width="11.375" style="130" customWidth="1"/>
    <col min="10500" max="10501" width="8" style="130" customWidth="1"/>
    <col min="10502" max="10504" width="12.375" style="130" customWidth="1"/>
    <col min="10505" max="10505" width="35.625" style="130" customWidth="1"/>
    <col min="10506" max="10506" width="17.5" style="130" customWidth="1"/>
    <col min="10507" max="10507" width="42.625" style="130" customWidth="1"/>
    <col min="10508" max="10752" width="8" style="130"/>
    <col min="10753" max="10753" width="28" style="130" customWidth="1"/>
    <col min="10754" max="10754" width="6.125" style="130" customWidth="1"/>
    <col min="10755" max="10755" width="11.375" style="130" customWidth="1"/>
    <col min="10756" max="10757" width="8" style="130" customWidth="1"/>
    <col min="10758" max="10760" width="12.375" style="130" customWidth="1"/>
    <col min="10761" max="10761" width="35.625" style="130" customWidth="1"/>
    <col min="10762" max="10762" width="17.5" style="130" customWidth="1"/>
    <col min="10763" max="10763" width="42.625" style="130" customWidth="1"/>
    <col min="10764" max="11008" width="8" style="130"/>
    <col min="11009" max="11009" width="28" style="130" customWidth="1"/>
    <col min="11010" max="11010" width="6.125" style="130" customWidth="1"/>
    <col min="11011" max="11011" width="11.375" style="130" customWidth="1"/>
    <col min="11012" max="11013" width="8" style="130" customWidth="1"/>
    <col min="11014" max="11016" width="12.375" style="130" customWidth="1"/>
    <col min="11017" max="11017" width="35.625" style="130" customWidth="1"/>
    <col min="11018" max="11018" width="17.5" style="130" customWidth="1"/>
    <col min="11019" max="11019" width="42.625" style="130" customWidth="1"/>
    <col min="11020" max="11264" width="8" style="130"/>
    <col min="11265" max="11265" width="28" style="130" customWidth="1"/>
    <col min="11266" max="11266" width="6.125" style="130" customWidth="1"/>
    <col min="11267" max="11267" width="11.375" style="130" customWidth="1"/>
    <col min="11268" max="11269" width="8" style="130" customWidth="1"/>
    <col min="11270" max="11272" width="12.375" style="130" customWidth="1"/>
    <col min="11273" max="11273" width="35.625" style="130" customWidth="1"/>
    <col min="11274" max="11274" width="17.5" style="130" customWidth="1"/>
    <col min="11275" max="11275" width="42.625" style="130" customWidth="1"/>
    <col min="11276" max="11520" width="8" style="130"/>
    <col min="11521" max="11521" width="28" style="130" customWidth="1"/>
    <col min="11522" max="11522" width="6.125" style="130" customWidth="1"/>
    <col min="11523" max="11523" width="11.375" style="130" customWidth="1"/>
    <col min="11524" max="11525" width="8" style="130" customWidth="1"/>
    <col min="11526" max="11528" width="12.375" style="130" customWidth="1"/>
    <col min="11529" max="11529" width="35.625" style="130" customWidth="1"/>
    <col min="11530" max="11530" width="17.5" style="130" customWidth="1"/>
    <col min="11531" max="11531" width="42.625" style="130" customWidth="1"/>
    <col min="11532" max="11776" width="8" style="130"/>
    <col min="11777" max="11777" width="28" style="130" customWidth="1"/>
    <col min="11778" max="11778" width="6.125" style="130" customWidth="1"/>
    <col min="11779" max="11779" width="11.375" style="130" customWidth="1"/>
    <col min="11780" max="11781" width="8" style="130" customWidth="1"/>
    <col min="11782" max="11784" width="12.375" style="130" customWidth="1"/>
    <col min="11785" max="11785" width="35.625" style="130" customWidth="1"/>
    <col min="11786" max="11786" width="17.5" style="130" customWidth="1"/>
    <col min="11787" max="11787" width="42.625" style="130" customWidth="1"/>
    <col min="11788" max="12032" width="8" style="130"/>
    <col min="12033" max="12033" width="28" style="130" customWidth="1"/>
    <col min="12034" max="12034" width="6.125" style="130" customWidth="1"/>
    <col min="12035" max="12035" width="11.375" style="130" customWidth="1"/>
    <col min="12036" max="12037" width="8" style="130" customWidth="1"/>
    <col min="12038" max="12040" width="12.375" style="130" customWidth="1"/>
    <col min="12041" max="12041" width="35.625" style="130" customWidth="1"/>
    <col min="12042" max="12042" width="17.5" style="130" customWidth="1"/>
    <col min="12043" max="12043" width="42.625" style="130" customWidth="1"/>
    <col min="12044" max="12288" width="8" style="130"/>
    <col min="12289" max="12289" width="28" style="130" customWidth="1"/>
    <col min="12290" max="12290" width="6.125" style="130" customWidth="1"/>
    <col min="12291" max="12291" width="11.375" style="130" customWidth="1"/>
    <col min="12292" max="12293" width="8" style="130" customWidth="1"/>
    <col min="12294" max="12296" width="12.375" style="130" customWidth="1"/>
    <col min="12297" max="12297" width="35.625" style="130" customWidth="1"/>
    <col min="12298" max="12298" width="17.5" style="130" customWidth="1"/>
    <col min="12299" max="12299" width="42.625" style="130" customWidth="1"/>
    <col min="12300" max="12544" width="8" style="130"/>
    <col min="12545" max="12545" width="28" style="130" customWidth="1"/>
    <col min="12546" max="12546" width="6.125" style="130" customWidth="1"/>
    <col min="12547" max="12547" width="11.375" style="130" customWidth="1"/>
    <col min="12548" max="12549" width="8" style="130" customWidth="1"/>
    <col min="12550" max="12552" width="12.375" style="130" customWidth="1"/>
    <col min="12553" max="12553" width="35.625" style="130" customWidth="1"/>
    <col min="12554" max="12554" width="17.5" style="130" customWidth="1"/>
    <col min="12555" max="12555" width="42.625" style="130" customWidth="1"/>
    <col min="12556" max="12800" width="8" style="130"/>
    <col min="12801" max="12801" width="28" style="130" customWidth="1"/>
    <col min="12802" max="12802" width="6.125" style="130" customWidth="1"/>
    <col min="12803" max="12803" width="11.375" style="130" customWidth="1"/>
    <col min="12804" max="12805" width="8" style="130" customWidth="1"/>
    <col min="12806" max="12808" width="12.375" style="130" customWidth="1"/>
    <col min="12809" max="12809" width="35.625" style="130" customWidth="1"/>
    <col min="12810" max="12810" width="17.5" style="130" customWidth="1"/>
    <col min="12811" max="12811" width="42.625" style="130" customWidth="1"/>
    <col min="12812" max="13056" width="8" style="130"/>
    <col min="13057" max="13057" width="28" style="130" customWidth="1"/>
    <col min="13058" max="13058" width="6.125" style="130" customWidth="1"/>
    <col min="13059" max="13059" width="11.375" style="130" customWidth="1"/>
    <col min="13060" max="13061" width="8" style="130" customWidth="1"/>
    <col min="13062" max="13064" width="12.375" style="130" customWidth="1"/>
    <col min="13065" max="13065" width="35.625" style="130" customWidth="1"/>
    <col min="13066" max="13066" width="17.5" style="130" customWidth="1"/>
    <col min="13067" max="13067" width="42.625" style="130" customWidth="1"/>
    <col min="13068" max="13312" width="8" style="130"/>
    <col min="13313" max="13313" width="28" style="130" customWidth="1"/>
    <col min="13314" max="13314" width="6.125" style="130" customWidth="1"/>
    <col min="13315" max="13315" width="11.375" style="130" customWidth="1"/>
    <col min="13316" max="13317" width="8" style="130" customWidth="1"/>
    <col min="13318" max="13320" width="12.375" style="130" customWidth="1"/>
    <col min="13321" max="13321" width="35.625" style="130" customWidth="1"/>
    <col min="13322" max="13322" width="17.5" style="130" customWidth="1"/>
    <col min="13323" max="13323" width="42.625" style="130" customWidth="1"/>
    <col min="13324" max="13568" width="8" style="130"/>
    <col min="13569" max="13569" width="28" style="130" customWidth="1"/>
    <col min="13570" max="13570" width="6.125" style="130" customWidth="1"/>
    <col min="13571" max="13571" width="11.375" style="130" customWidth="1"/>
    <col min="13572" max="13573" width="8" style="130" customWidth="1"/>
    <col min="13574" max="13576" width="12.375" style="130" customWidth="1"/>
    <col min="13577" max="13577" width="35.625" style="130" customWidth="1"/>
    <col min="13578" max="13578" width="17.5" style="130" customWidth="1"/>
    <col min="13579" max="13579" width="42.625" style="130" customWidth="1"/>
    <col min="13580" max="13824" width="8" style="130"/>
    <col min="13825" max="13825" width="28" style="130" customWidth="1"/>
    <col min="13826" max="13826" width="6.125" style="130" customWidth="1"/>
    <col min="13827" max="13827" width="11.375" style="130" customWidth="1"/>
    <col min="13828" max="13829" width="8" style="130" customWidth="1"/>
    <col min="13830" max="13832" width="12.375" style="130" customWidth="1"/>
    <col min="13833" max="13833" width="35.625" style="130" customWidth="1"/>
    <col min="13834" max="13834" width="17.5" style="130" customWidth="1"/>
    <col min="13835" max="13835" width="42.625" style="130" customWidth="1"/>
    <col min="13836" max="14080" width="8" style="130"/>
    <col min="14081" max="14081" width="28" style="130" customWidth="1"/>
    <col min="14082" max="14082" width="6.125" style="130" customWidth="1"/>
    <col min="14083" max="14083" width="11.375" style="130" customWidth="1"/>
    <col min="14084" max="14085" width="8" style="130" customWidth="1"/>
    <col min="14086" max="14088" width="12.375" style="130" customWidth="1"/>
    <col min="14089" max="14089" width="35.625" style="130" customWidth="1"/>
    <col min="14090" max="14090" width="17.5" style="130" customWidth="1"/>
    <col min="14091" max="14091" width="42.625" style="130" customWidth="1"/>
    <col min="14092" max="14336" width="8" style="130"/>
    <col min="14337" max="14337" width="28" style="130" customWidth="1"/>
    <col min="14338" max="14338" width="6.125" style="130" customWidth="1"/>
    <col min="14339" max="14339" width="11.375" style="130" customWidth="1"/>
    <col min="14340" max="14341" width="8" style="130" customWidth="1"/>
    <col min="14342" max="14344" width="12.375" style="130" customWidth="1"/>
    <col min="14345" max="14345" width="35.625" style="130" customWidth="1"/>
    <col min="14346" max="14346" width="17.5" style="130" customWidth="1"/>
    <col min="14347" max="14347" width="42.625" style="130" customWidth="1"/>
    <col min="14348" max="14592" width="8" style="130"/>
    <col min="14593" max="14593" width="28" style="130" customWidth="1"/>
    <col min="14594" max="14594" width="6.125" style="130" customWidth="1"/>
    <col min="14595" max="14595" width="11.375" style="130" customWidth="1"/>
    <col min="14596" max="14597" width="8" style="130" customWidth="1"/>
    <col min="14598" max="14600" width="12.375" style="130" customWidth="1"/>
    <col min="14601" max="14601" width="35.625" style="130" customWidth="1"/>
    <col min="14602" max="14602" width="17.5" style="130" customWidth="1"/>
    <col min="14603" max="14603" width="42.625" style="130" customWidth="1"/>
    <col min="14604" max="14848" width="8" style="130"/>
    <col min="14849" max="14849" width="28" style="130" customWidth="1"/>
    <col min="14850" max="14850" width="6.125" style="130" customWidth="1"/>
    <col min="14851" max="14851" width="11.375" style="130" customWidth="1"/>
    <col min="14852" max="14853" width="8" style="130" customWidth="1"/>
    <col min="14854" max="14856" width="12.375" style="130" customWidth="1"/>
    <col min="14857" max="14857" width="35.625" style="130" customWidth="1"/>
    <col min="14858" max="14858" width="17.5" style="130" customWidth="1"/>
    <col min="14859" max="14859" width="42.625" style="130" customWidth="1"/>
    <col min="14860" max="15104" width="8" style="130"/>
    <col min="15105" max="15105" width="28" style="130" customWidth="1"/>
    <col min="15106" max="15106" width="6.125" style="130" customWidth="1"/>
    <col min="15107" max="15107" width="11.375" style="130" customWidth="1"/>
    <col min="15108" max="15109" width="8" style="130" customWidth="1"/>
    <col min="15110" max="15112" width="12.375" style="130" customWidth="1"/>
    <col min="15113" max="15113" width="35.625" style="130" customWidth="1"/>
    <col min="15114" max="15114" width="17.5" style="130" customWidth="1"/>
    <col min="15115" max="15115" width="42.625" style="130" customWidth="1"/>
    <col min="15116" max="15360" width="8" style="130"/>
    <col min="15361" max="15361" width="28" style="130" customWidth="1"/>
    <col min="15362" max="15362" width="6.125" style="130" customWidth="1"/>
    <col min="15363" max="15363" width="11.375" style="130" customWidth="1"/>
    <col min="15364" max="15365" width="8" style="130" customWidth="1"/>
    <col min="15366" max="15368" width="12.375" style="130" customWidth="1"/>
    <col min="15369" max="15369" width="35.625" style="130" customWidth="1"/>
    <col min="15370" max="15370" width="17.5" style="130" customWidth="1"/>
    <col min="15371" max="15371" width="42.625" style="130" customWidth="1"/>
    <col min="15372" max="15616" width="8" style="130"/>
    <col min="15617" max="15617" width="28" style="130" customWidth="1"/>
    <col min="15618" max="15618" width="6.125" style="130" customWidth="1"/>
    <col min="15619" max="15619" width="11.375" style="130" customWidth="1"/>
    <col min="15620" max="15621" width="8" style="130" customWidth="1"/>
    <col min="15622" max="15624" width="12.375" style="130" customWidth="1"/>
    <col min="15625" max="15625" width="35.625" style="130" customWidth="1"/>
    <col min="15626" max="15626" width="17.5" style="130" customWidth="1"/>
    <col min="15627" max="15627" width="42.625" style="130" customWidth="1"/>
    <col min="15628" max="15872" width="8" style="130"/>
    <col min="15873" max="15873" width="28" style="130" customWidth="1"/>
    <col min="15874" max="15874" width="6.125" style="130" customWidth="1"/>
    <col min="15875" max="15875" width="11.375" style="130" customWidth="1"/>
    <col min="15876" max="15877" width="8" style="130" customWidth="1"/>
    <col min="15878" max="15880" width="12.375" style="130" customWidth="1"/>
    <col min="15881" max="15881" width="35.625" style="130" customWidth="1"/>
    <col min="15882" max="15882" width="17.5" style="130" customWidth="1"/>
    <col min="15883" max="15883" width="42.625" style="130" customWidth="1"/>
    <col min="15884" max="16128" width="8" style="130"/>
    <col min="16129" max="16129" width="28" style="130" customWidth="1"/>
    <col min="16130" max="16130" width="6.125" style="130" customWidth="1"/>
    <col min="16131" max="16131" width="11.375" style="130" customWidth="1"/>
    <col min="16132" max="16133" width="8" style="130" customWidth="1"/>
    <col min="16134" max="16136" width="12.375" style="130" customWidth="1"/>
    <col min="16137" max="16137" width="35.625" style="130" customWidth="1"/>
    <col min="16138" max="16138" width="17.5" style="130" customWidth="1"/>
    <col min="16139" max="16139" width="42.625" style="130" customWidth="1"/>
    <col min="16140" max="16384" width="8" style="130"/>
  </cols>
  <sheetData>
    <row r="1" ht="14.25" spans="1:11">
      <c r="A1" s="132" t="s">
        <v>1997</v>
      </c>
      <c r="B1" s="132"/>
      <c r="C1" s="132"/>
      <c r="D1" s="132"/>
      <c r="E1" s="132"/>
      <c r="F1" s="132"/>
      <c r="G1" s="132"/>
      <c r="H1" s="132"/>
      <c r="I1" s="132"/>
      <c r="J1" s="132"/>
      <c r="K1" s="132"/>
    </row>
    <row r="2" spans="1:11">
      <c r="A2" s="133" t="s">
        <v>1998</v>
      </c>
      <c r="B2" s="133" t="s">
        <v>1518</v>
      </c>
      <c r="C2" s="134" t="s">
        <v>1764</v>
      </c>
      <c r="D2" s="133" t="s">
        <v>1765</v>
      </c>
      <c r="E2" s="133" t="s">
        <v>1766</v>
      </c>
      <c r="F2" s="134" t="s">
        <v>1767</v>
      </c>
      <c r="G2" s="135" t="s">
        <v>262</v>
      </c>
      <c r="H2" s="136"/>
      <c r="I2" s="144" t="s">
        <v>182</v>
      </c>
      <c r="J2" s="144" t="s">
        <v>1519</v>
      </c>
      <c r="K2" s="144" t="s">
        <v>1770</v>
      </c>
    </row>
    <row r="3" spans="1:11">
      <c r="A3" s="133"/>
      <c r="B3" s="133"/>
      <c r="C3" s="133"/>
      <c r="D3" s="133"/>
      <c r="E3" s="133"/>
      <c r="F3" s="133"/>
      <c r="G3" s="133" t="s">
        <v>1999</v>
      </c>
      <c r="H3" s="133" t="s">
        <v>2000</v>
      </c>
      <c r="I3" s="144"/>
      <c r="J3" s="144"/>
      <c r="K3" s="144"/>
    </row>
    <row r="4" spans="1:11">
      <c r="A4" s="137" t="s">
        <v>2001</v>
      </c>
      <c r="B4" s="137"/>
      <c r="C4" s="138">
        <v>6854</v>
      </c>
      <c r="D4" s="137"/>
      <c r="E4" s="137"/>
      <c r="F4" s="139">
        <v>6854</v>
      </c>
      <c r="G4" s="140"/>
      <c r="H4" s="141">
        <f t="shared" ref="H4:H67" si="0">F4</f>
        <v>6854</v>
      </c>
      <c r="I4" s="145" t="s">
        <v>2002</v>
      </c>
      <c r="J4" s="137" t="s">
        <v>1525</v>
      </c>
      <c r="K4" s="137"/>
    </row>
    <row r="5" spans="1:11">
      <c r="A5" s="142" t="s">
        <v>2003</v>
      </c>
      <c r="B5" s="142"/>
      <c r="C5" s="143">
        <v>4489.1</v>
      </c>
      <c r="D5" s="142"/>
      <c r="E5" s="142"/>
      <c r="F5" s="140">
        <v>4489.1</v>
      </c>
      <c r="G5" s="140"/>
      <c r="H5" s="141">
        <f t="shared" si="0"/>
        <v>4489.1</v>
      </c>
      <c r="I5" s="146" t="s">
        <v>2002</v>
      </c>
      <c r="J5" s="142" t="s">
        <v>1525</v>
      </c>
      <c r="K5" s="142"/>
    </row>
    <row r="6" spans="1:11">
      <c r="A6" s="142" t="s">
        <v>2004</v>
      </c>
      <c r="B6" s="142"/>
      <c r="C6" s="143">
        <v>3362</v>
      </c>
      <c r="D6" s="142"/>
      <c r="E6" s="142"/>
      <c r="F6" s="140">
        <v>3362</v>
      </c>
      <c r="G6" s="140"/>
      <c r="H6" s="141">
        <f t="shared" si="0"/>
        <v>3362</v>
      </c>
      <c r="I6" s="146" t="s">
        <v>2002</v>
      </c>
      <c r="J6" s="142" t="s">
        <v>1529</v>
      </c>
      <c r="K6" s="142"/>
    </row>
    <row r="7" spans="1:11">
      <c r="A7" s="142" t="s">
        <v>2005</v>
      </c>
      <c r="B7" s="142"/>
      <c r="C7" s="143">
        <v>44</v>
      </c>
      <c r="D7" s="142"/>
      <c r="E7" s="142"/>
      <c r="F7" s="140">
        <v>44</v>
      </c>
      <c r="G7" s="140"/>
      <c r="H7" s="141">
        <f t="shared" si="0"/>
        <v>44</v>
      </c>
      <c r="I7" s="146" t="s">
        <v>2002</v>
      </c>
      <c r="J7" s="142" t="s">
        <v>1525</v>
      </c>
      <c r="K7" s="142"/>
    </row>
    <row r="8" spans="1:11">
      <c r="A8" s="142" t="s">
        <v>2006</v>
      </c>
      <c r="B8" s="142"/>
      <c r="C8" s="143">
        <v>71800.61</v>
      </c>
      <c r="D8" s="142"/>
      <c r="E8" s="142"/>
      <c r="F8" s="143">
        <v>71800.61</v>
      </c>
      <c r="G8" s="143"/>
      <c r="H8" s="141">
        <f t="shared" si="0"/>
        <v>71800.61</v>
      </c>
      <c r="I8" s="142" t="s">
        <v>2007</v>
      </c>
      <c r="J8" s="142" t="s">
        <v>1529</v>
      </c>
      <c r="K8" s="142" t="s">
        <v>1784</v>
      </c>
    </row>
    <row r="9" spans="1:11">
      <c r="A9" s="142" t="s">
        <v>2008</v>
      </c>
      <c r="B9" s="142"/>
      <c r="C9" s="143">
        <v>50916</v>
      </c>
      <c r="D9" s="142"/>
      <c r="E9" s="142"/>
      <c r="F9" s="143">
        <v>50916</v>
      </c>
      <c r="G9" s="143"/>
      <c r="H9" s="141">
        <f t="shared" si="0"/>
        <v>50916</v>
      </c>
      <c r="I9" s="142" t="s">
        <v>2007</v>
      </c>
      <c r="J9" s="142" t="s">
        <v>1529</v>
      </c>
      <c r="K9" s="142" t="s">
        <v>1786</v>
      </c>
    </row>
    <row r="10" spans="1:11">
      <c r="A10" s="142" t="s">
        <v>2009</v>
      </c>
      <c r="B10" s="142"/>
      <c r="C10" s="143">
        <v>40670</v>
      </c>
      <c r="D10" s="142"/>
      <c r="E10" s="142"/>
      <c r="F10" s="143">
        <v>40670</v>
      </c>
      <c r="G10" s="143"/>
      <c r="H10" s="141">
        <f t="shared" si="0"/>
        <v>40670</v>
      </c>
      <c r="I10" s="142" t="s">
        <v>2007</v>
      </c>
      <c r="J10" s="142" t="s">
        <v>1529</v>
      </c>
      <c r="K10" s="142" t="s">
        <v>1788</v>
      </c>
    </row>
    <row r="11" spans="1:11">
      <c r="A11" s="142" t="s">
        <v>2010</v>
      </c>
      <c r="B11" s="142"/>
      <c r="C11" s="143">
        <v>38016</v>
      </c>
      <c r="D11" s="142"/>
      <c r="E11" s="142"/>
      <c r="F11" s="143">
        <v>38016</v>
      </c>
      <c r="G11" s="143"/>
      <c r="H11" s="141">
        <f t="shared" si="0"/>
        <v>38016</v>
      </c>
      <c r="I11" s="142" t="s">
        <v>2007</v>
      </c>
      <c r="J11" s="142" t="s">
        <v>1525</v>
      </c>
      <c r="K11" s="142"/>
    </row>
    <row r="12" spans="1:11">
      <c r="A12" s="142" t="s">
        <v>2011</v>
      </c>
      <c r="B12" s="142"/>
      <c r="C12" s="143">
        <v>37750</v>
      </c>
      <c r="D12" s="142"/>
      <c r="E12" s="142"/>
      <c r="F12" s="143">
        <v>37750</v>
      </c>
      <c r="G12" s="143"/>
      <c r="H12" s="141">
        <f t="shared" si="0"/>
        <v>37750</v>
      </c>
      <c r="I12" s="142" t="s">
        <v>2007</v>
      </c>
      <c r="J12" s="142" t="s">
        <v>1522</v>
      </c>
      <c r="K12" s="142" t="s">
        <v>1791</v>
      </c>
    </row>
    <row r="13" spans="1:11">
      <c r="A13" s="142" t="s">
        <v>2012</v>
      </c>
      <c r="B13" s="142"/>
      <c r="C13" s="143">
        <v>30000</v>
      </c>
      <c r="D13" s="142"/>
      <c r="E13" s="142"/>
      <c r="F13" s="143">
        <v>30000</v>
      </c>
      <c r="G13" s="143"/>
      <c r="H13" s="141">
        <f t="shared" si="0"/>
        <v>30000</v>
      </c>
      <c r="I13" s="142" t="s">
        <v>2007</v>
      </c>
      <c r="J13" s="142" t="s">
        <v>1522</v>
      </c>
      <c r="K13" s="142" t="s">
        <v>1793</v>
      </c>
    </row>
    <row r="14" spans="1:11">
      <c r="A14" s="142" t="s">
        <v>2013</v>
      </c>
      <c r="B14" s="142"/>
      <c r="C14" s="143">
        <v>29788.2</v>
      </c>
      <c r="D14" s="142"/>
      <c r="E14" s="142"/>
      <c r="F14" s="143">
        <v>29788.2</v>
      </c>
      <c r="G14" s="143"/>
      <c r="H14" s="141">
        <f t="shared" si="0"/>
        <v>29788.2</v>
      </c>
      <c r="I14" s="142" t="s">
        <v>2007</v>
      </c>
      <c r="J14" s="142" t="s">
        <v>1525</v>
      </c>
      <c r="K14" s="142"/>
    </row>
    <row r="15" spans="1:11">
      <c r="A15" s="142" t="s">
        <v>2014</v>
      </c>
      <c r="B15" s="142"/>
      <c r="C15" s="143">
        <v>25000</v>
      </c>
      <c r="D15" s="142"/>
      <c r="E15" s="142"/>
      <c r="F15" s="143">
        <v>25000</v>
      </c>
      <c r="G15" s="143"/>
      <c r="H15" s="141">
        <f t="shared" si="0"/>
        <v>25000</v>
      </c>
      <c r="I15" s="142" t="s">
        <v>2007</v>
      </c>
      <c r="J15" s="142" t="s">
        <v>1533</v>
      </c>
      <c r="K15" s="142" t="s">
        <v>1796</v>
      </c>
    </row>
    <row r="16" spans="1:11">
      <c r="A16" s="142" t="s">
        <v>2015</v>
      </c>
      <c r="B16" s="142"/>
      <c r="C16" s="143">
        <v>24960.73</v>
      </c>
      <c r="D16" s="142"/>
      <c r="E16" s="142"/>
      <c r="F16" s="143">
        <v>24960.73</v>
      </c>
      <c r="G16" s="143"/>
      <c r="H16" s="141">
        <f t="shared" si="0"/>
        <v>24960.73</v>
      </c>
      <c r="I16" s="142" t="s">
        <v>2007</v>
      </c>
      <c r="J16" s="142" t="s">
        <v>2016</v>
      </c>
      <c r="K16" s="142" t="s">
        <v>1798</v>
      </c>
    </row>
    <row r="17" spans="1:11">
      <c r="A17" s="142" t="s">
        <v>2017</v>
      </c>
      <c r="B17" s="142"/>
      <c r="C17" s="143">
        <v>24587.53</v>
      </c>
      <c r="D17" s="142"/>
      <c r="E17" s="142"/>
      <c r="F17" s="143">
        <v>24587.53</v>
      </c>
      <c r="G17" s="143"/>
      <c r="H17" s="141">
        <f t="shared" si="0"/>
        <v>24587.53</v>
      </c>
      <c r="I17" s="142" t="s">
        <v>2007</v>
      </c>
      <c r="J17" s="142" t="s">
        <v>1529</v>
      </c>
      <c r="K17" s="142" t="s">
        <v>1800</v>
      </c>
    </row>
    <row r="18" spans="1:11">
      <c r="A18" s="142" t="s">
        <v>2018</v>
      </c>
      <c r="B18" s="142"/>
      <c r="C18" s="143">
        <v>23004.28</v>
      </c>
      <c r="D18" s="142"/>
      <c r="E18" s="142"/>
      <c r="F18" s="143">
        <v>23004.28</v>
      </c>
      <c r="G18" s="143"/>
      <c r="H18" s="141">
        <f t="shared" si="0"/>
        <v>23004.28</v>
      </c>
      <c r="I18" s="142" t="s">
        <v>2007</v>
      </c>
      <c r="J18" s="142" t="s">
        <v>1529</v>
      </c>
      <c r="K18" s="142" t="s">
        <v>1802</v>
      </c>
    </row>
    <row r="19" spans="1:11">
      <c r="A19" s="142" t="s">
        <v>2019</v>
      </c>
      <c r="B19" s="142"/>
      <c r="C19" s="143">
        <v>22872</v>
      </c>
      <c r="D19" s="142"/>
      <c r="E19" s="142"/>
      <c r="F19" s="143">
        <v>22872</v>
      </c>
      <c r="G19" s="143"/>
      <c r="H19" s="141">
        <f t="shared" si="0"/>
        <v>22872</v>
      </c>
      <c r="I19" s="142" t="s">
        <v>2007</v>
      </c>
      <c r="J19" s="142" t="s">
        <v>1529</v>
      </c>
      <c r="K19" s="142" t="s">
        <v>1803</v>
      </c>
    </row>
    <row r="20" spans="1:11">
      <c r="A20" s="142" t="s">
        <v>2020</v>
      </c>
      <c r="B20" s="142"/>
      <c r="C20" s="143">
        <v>20000</v>
      </c>
      <c r="D20" s="142"/>
      <c r="E20" s="142"/>
      <c r="F20" s="143">
        <v>20000</v>
      </c>
      <c r="G20" s="143"/>
      <c r="H20" s="141">
        <f t="shared" si="0"/>
        <v>20000</v>
      </c>
      <c r="I20" s="142" t="s">
        <v>2007</v>
      </c>
      <c r="J20" s="142" t="s">
        <v>1525</v>
      </c>
      <c r="K20" s="142"/>
    </row>
    <row r="21" spans="1:11">
      <c r="A21" s="142" t="s">
        <v>2001</v>
      </c>
      <c r="B21" s="142"/>
      <c r="C21" s="143">
        <v>14300</v>
      </c>
      <c r="D21" s="142"/>
      <c r="E21" s="142"/>
      <c r="F21" s="143">
        <v>14300</v>
      </c>
      <c r="G21" s="143"/>
      <c r="H21" s="141">
        <f t="shared" si="0"/>
        <v>14300</v>
      </c>
      <c r="I21" s="142" t="s">
        <v>2007</v>
      </c>
      <c r="J21" s="142" t="s">
        <v>1525</v>
      </c>
      <c r="K21" s="142"/>
    </row>
    <row r="22" spans="1:11">
      <c r="A22" s="142" t="s">
        <v>2021</v>
      </c>
      <c r="B22" s="142"/>
      <c r="C22" s="143">
        <v>14000</v>
      </c>
      <c r="D22" s="142"/>
      <c r="E22" s="142"/>
      <c r="F22" s="143">
        <v>14000</v>
      </c>
      <c r="G22" s="143"/>
      <c r="H22" s="141">
        <f t="shared" si="0"/>
        <v>14000</v>
      </c>
      <c r="I22" s="142" t="s">
        <v>2007</v>
      </c>
      <c r="J22" s="142" t="s">
        <v>1525</v>
      </c>
      <c r="K22" s="142"/>
    </row>
    <row r="23" spans="1:11">
      <c r="A23" s="142" t="s">
        <v>2022</v>
      </c>
      <c r="B23" s="142"/>
      <c r="C23" s="143">
        <v>12375</v>
      </c>
      <c r="D23" s="142"/>
      <c r="E23" s="142"/>
      <c r="F23" s="143">
        <v>12375</v>
      </c>
      <c r="G23" s="143"/>
      <c r="H23" s="141">
        <f t="shared" si="0"/>
        <v>12375</v>
      </c>
      <c r="I23" s="142" t="s">
        <v>2007</v>
      </c>
      <c r="J23" s="142" t="s">
        <v>1529</v>
      </c>
      <c r="K23" s="142" t="s">
        <v>1807</v>
      </c>
    </row>
    <row r="24" spans="1:11">
      <c r="A24" s="142" t="s">
        <v>2023</v>
      </c>
      <c r="B24" s="142"/>
      <c r="C24" s="143">
        <v>12360.56</v>
      </c>
      <c r="D24" s="142"/>
      <c r="E24" s="142"/>
      <c r="F24" s="143">
        <v>12360.56</v>
      </c>
      <c r="G24" s="143"/>
      <c r="H24" s="141">
        <f t="shared" si="0"/>
        <v>12360.56</v>
      </c>
      <c r="I24" s="142" t="s">
        <v>2007</v>
      </c>
      <c r="J24" s="142" t="s">
        <v>1525</v>
      </c>
      <c r="K24" s="142"/>
    </row>
    <row r="25" spans="1:11">
      <c r="A25" s="142" t="s">
        <v>2024</v>
      </c>
      <c r="B25" s="142"/>
      <c r="C25" s="143">
        <v>9575.91</v>
      </c>
      <c r="D25" s="142"/>
      <c r="E25" s="142"/>
      <c r="F25" s="143">
        <v>9575.91</v>
      </c>
      <c r="G25" s="143"/>
      <c r="H25" s="141">
        <f t="shared" si="0"/>
        <v>9575.91</v>
      </c>
      <c r="I25" s="142" t="s">
        <v>2007</v>
      </c>
      <c r="J25" s="142" t="s">
        <v>1522</v>
      </c>
      <c r="K25" s="142" t="s">
        <v>1810</v>
      </c>
    </row>
    <row r="26" spans="1:11">
      <c r="A26" s="142" t="s">
        <v>2025</v>
      </c>
      <c r="B26" s="142"/>
      <c r="C26" s="143">
        <v>9324</v>
      </c>
      <c r="D26" s="142"/>
      <c r="E26" s="142"/>
      <c r="F26" s="143">
        <v>9324</v>
      </c>
      <c r="G26" s="143"/>
      <c r="H26" s="141">
        <f t="shared" si="0"/>
        <v>9324</v>
      </c>
      <c r="I26" s="142" t="s">
        <v>2007</v>
      </c>
      <c r="J26" s="142" t="s">
        <v>1525</v>
      </c>
      <c r="K26" s="142"/>
    </row>
    <row r="27" spans="1:11">
      <c r="A27" s="142" t="s">
        <v>2026</v>
      </c>
      <c r="B27" s="142"/>
      <c r="C27" s="143">
        <v>9174.6</v>
      </c>
      <c r="D27" s="142"/>
      <c r="E27" s="142"/>
      <c r="F27" s="143">
        <v>9174.6</v>
      </c>
      <c r="G27" s="143"/>
      <c r="H27" s="141">
        <f t="shared" si="0"/>
        <v>9174.6</v>
      </c>
      <c r="I27" s="142" t="s">
        <v>2007</v>
      </c>
      <c r="J27" s="142" t="s">
        <v>1522</v>
      </c>
      <c r="K27" s="142" t="s">
        <v>1813</v>
      </c>
    </row>
    <row r="28" spans="1:11">
      <c r="A28" s="142" t="s">
        <v>2027</v>
      </c>
      <c r="B28" s="142"/>
      <c r="C28" s="143">
        <v>9000</v>
      </c>
      <c r="D28" s="142"/>
      <c r="E28" s="142"/>
      <c r="F28" s="143">
        <v>9000</v>
      </c>
      <c r="G28" s="143"/>
      <c r="H28" s="141">
        <f t="shared" si="0"/>
        <v>9000</v>
      </c>
      <c r="I28" s="142" t="s">
        <v>2007</v>
      </c>
      <c r="J28" s="142" t="s">
        <v>1533</v>
      </c>
      <c r="K28" s="142" t="s">
        <v>1815</v>
      </c>
    </row>
    <row r="29" spans="1:11">
      <c r="A29" s="142" t="s">
        <v>2028</v>
      </c>
      <c r="B29" s="142"/>
      <c r="C29" s="143">
        <v>8925</v>
      </c>
      <c r="D29" s="142"/>
      <c r="E29" s="142"/>
      <c r="F29" s="143">
        <v>8925</v>
      </c>
      <c r="G29" s="143"/>
      <c r="H29" s="141">
        <f t="shared" si="0"/>
        <v>8925</v>
      </c>
      <c r="I29" s="142" t="s">
        <v>2007</v>
      </c>
      <c r="J29" s="142" t="s">
        <v>1522</v>
      </c>
      <c r="K29" s="142" t="s">
        <v>1817</v>
      </c>
    </row>
    <row r="30" spans="1:11">
      <c r="A30" s="142" t="s">
        <v>2029</v>
      </c>
      <c r="B30" s="142"/>
      <c r="C30" s="143">
        <v>8908.2</v>
      </c>
      <c r="D30" s="142"/>
      <c r="E30" s="142"/>
      <c r="F30" s="143">
        <v>8908.2</v>
      </c>
      <c r="G30" s="143"/>
      <c r="H30" s="141">
        <f t="shared" si="0"/>
        <v>8908.2</v>
      </c>
      <c r="I30" s="142" t="s">
        <v>2007</v>
      </c>
      <c r="J30" s="142" t="s">
        <v>1525</v>
      </c>
      <c r="K30" s="142"/>
    </row>
    <row r="31" spans="1:11">
      <c r="A31" s="142" t="s">
        <v>2030</v>
      </c>
      <c r="B31" s="142"/>
      <c r="C31" s="143">
        <v>8400.56</v>
      </c>
      <c r="D31" s="142"/>
      <c r="E31" s="142"/>
      <c r="F31" s="143">
        <v>8400.56</v>
      </c>
      <c r="G31" s="143"/>
      <c r="H31" s="141">
        <f t="shared" si="0"/>
        <v>8400.56</v>
      </c>
      <c r="I31" s="142" t="s">
        <v>2007</v>
      </c>
      <c r="J31" s="142" t="s">
        <v>1525</v>
      </c>
      <c r="K31" s="142"/>
    </row>
    <row r="32" spans="1:11">
      <c r="A32" s="142" t="s">
        <v>2031</v>
      </c>
      <c r="B32" s="142"/>
      <c r="C32" s="143">
        <v>8299.92</v>
      </c>
      <c r="D32" s="142"/>
      <c r="E32" s="142"/>
      <c r="F32" s="143">
        <v>8299.92</v>
      </c>
      <c r="G32" s="143"/>
      <c r="H32" s="141">
        <f t="shared" si="0"/>
        <v>8299.92</v>
      </c>
      <c r="I32" s="142" t="s">
        <v>2007</v>
      </c>
      <c r="J32" s="142" t="s">
        <v>1525</v>
      </c>
      <c r="K32" s="142"/>
    </row>
    <row r="33" spans="1:11">
      <c r="A33" s="142" t="s">
        <v>2032</v>
      </c>
      <c r="B33" s="142"/>
      <c r="C33" s="143">
        <v>7851.8</v>
      </c>
      <c r="D33" s="142"/>
      <c r="E33" s="142"/>
      <c r="F33" s="143">
        <v>7851.8</v>
      </c>
      <c r="G33" s="143"/>
      <c r="H33" s="141">
        <f t="shared" si="0"/>
        <v>7851.8</v>
      </c>
      <c r="I33" s="142" t="s">
        <v>2007</v>
      </c>
      <c r="J33" s="142" t="s">
        <v>1533</v>
      </c>
      <c r="K33" s="142" t="s">
        <v>1822</v>
      </c>
    </row>
    <row r="34" spans="1:11">
      <c r="A34" s="142" t="s">
        <v>2033</v>
      </c>
      <c r="B34" s="142"/>
      <c r="C34" s="143">
        <v>7440</v>
      </c>
      <c r="D34" s="142"/>
      <c r="E34" s="142"/>
      <c r="F34" s="143">
        <v>7440</v>
      </c>
      <c r="G34" s="143"/>
      <c r="H34" s="141">
        <f t="shared" si="0"/>
        <v>7440</v>
      </c>
      <c r="I34" s="142" t="s">
        <v>2007</v>
      </c>
      <c r="J34" s="142" t="s">
        <v>1525</v>
      </c>
      <c r="K34" s="142"/>
    </row>
    <row r="35" spans="1:11">
      <c r="A35" s="142" t="s">
        <v>2034</v>
      </c>
      <c r="B35" s="142"/>
      <c r="C35" s="143">
        <v>7311.05</v>
      </c>
      <c r="D35" s="142"/>
      <c r="E35" s="142"/>
      <c r="F35" s="143">
        <v>7311.05</v>
      </c>
      <c r="G35" s="143"/>
      <c r="H35" s="141">
        <f t="shared" si="0"/>
        <v>7311.05</v>
      </c>
      <c r="I35" s="142" t="s">
        <v>2007</v>
      </c>
      <c r="J35" s="142" t="s">
        <v>1529</v>
      </c>
      <c r="K35" s="142" t="s">
        <v>1825</v>
      </c>
    </row>
    <row r="36" spans="1:11">
      <c r="A36" s="142" t="s">
        <v>2035</v>
      </c>
      <c r="B36" s="142"/>
      <c r="C36" s="143">
        <v>7240</v>
      </c>
      <c r="D36" s="142"/>
      <c r="E36" s="142"/>
      <c r="F36" s="143">
        <v>7240</v>
      </c>
      <c r="G36" s="143"/>
      <c r="H36" s="141">
        <f t="shared" si="0"/>
        <v>7240</v>
      </c>
      <c r="I36" s="142" t="s">
        <v>2007</v>
      </c>
      <c r="J36" s="142" t="s">
        <v>1529</v>
      </c>
      <c r="K36" s="142" t="s">
        <v>1827</v>
      </c>
    </row>
    <row r="37" spans="1:11">
      <c r="A37" s="142" t="s">
        <v>2036</v>
      </c>
      <c r="B37" s="142"/>
      <c r="C37" s="143">
        <v>7138</v>
      </c>
      <c r="D37" s="142"/>
      <c r="E37" s="142"/>
      <c r="F37" s="143">
        <v>7138</v>
      </c>
      <c r="G37" s="143"/>
      <c r="H37" s="141">
        <f t="shared" si="0"/>
        <v>7138</v>
      </c>
      <c r="I37" s="142" t="s">
        <v>2007</v>
      </c>
      <c r="J37" s="142" t="s">
        <v>2037</v>
      </c>
      <c r="K37" s="142" t="s">
        <v>1829</v>
      </c>
    </row>
    <row r="38" spans="1:11">
      <c r="A38" s="142" t="s">
        <v>2038</v>
      </c>
      <c r="B38" s="142"/>
      <c r="C38" s="143">
        <v>6744</v>
      </c>
      <c r="D38" s="142"/>
      <c r="E38" s="142"/>
      <c r="F38" s="143">
        <v>6744</v>
      </c>
      <c r="G38" s="143"/>
      <c r="H38" s="141">
        <f t="shared" si="0"/>
        <v>6744</v>
      </c>
      <c r="I38" s="142" t="s">
        <v>2007</v>
      </c>
      <c r="J38" s="142" t="s">
        <v>1529</v>
      </c>
      <c r="K38" s="142" t="s">
        <v>1831</v>
      </c>
    </row>
    <row r="39" spans="1:11">
      <c r="A39" s="142" t="s">
        <v>2039</v>
      </c>
      <c r="B39" s="142"/>
      <c r="C39" s="143">
        <v>6720</v>
      </c>
      <c r="D39" s="142"/>
      <c r="E39" s="142"/>
      <c r="F39" s="143">
        <v>6720</v>
      </c>
      <c r="G39" s="143"/>
      <c r="H39" s="141">
        <f t="shared" si="0"/>
        <v>6720</v>
      </c>
      <c r="I39" s="142" t="s">
        <v>2007</v>
      </c>
      <c r="J39" s="142" t="s">
        <v>1525</v>
      </c>
      <c r="K39" s="142"/>
    </row>
    <row r="40" spans="1:11">
      <c r="A40" s="142" t="s">
        <v>2040</v>
      </c>
      <c r="B40" s="142"/>
      <c r="C40" s="143">
        <v>6594</v>
      </c>
      <c r="D40" s="142"/>
      <c r="E40" s="142"/>
      <c r="F40" s="143">
        <v>6594</v>
      </c>
      <c r="G40" s="143"/>
      <c r="H40" s="141">
        <f t="shared" si="0"/>
        <v>6594</v>
      </c>
      <c r="I40" s="142" t="s">
        <v>2007</v>
      </c>
      <c r="J40" s="142" t="s">
        <v>1525</v>
      </c>
      <c r="K40" s="142"/>
    </row>
    <row r="41" spans="1:11">
      <c r="A41" s="142" t="s">
        <v>2041</v>
      </c>
      <c r="B41" s="142"/>
      <c r="C41" s="143">
        <v>6351</v>
      </c>
      <c r="D41" s="142"/>
      <c r="E41" s="142"/>
      <c r="F41" s="143">
        <v>6351</v>
      </c>
      <c r="G41" s="143"/>
      <c r="H41" s="141">
        <f t="shared" si="0"/>
        <v>6351</v>
      </c>
      <c r="I41" s="142" t="s">
        <v>2007</v>
      </c>
      <c r="J41" s="142" t="s">
        <v>1529</v>
      </c>
      <c r="K41" s="142" t="s">
        <v>1834</v>
      </c>
    </row>
    <row r="42" spans="1:11">
      <c r="A42" s="142" t="s">
        <v>2042</v>
      </c>
      <c r="B42" s="142"/>
      <c r="C42" s="143">
        <v>6000</v>
      </c>
      <c r="D42" s="142"/>
      <c r="E42" s="142"/>
      <c r="F42" s="143">
        <v>6000</v>
      </c>
      <c r="G42" s="143"/>
      <c r="H42" s="141">
        <f t="shared" si="0"/>
        <v>6000</v>
      </c>
      <c r="I42" s="142" t="s">
        <v>2007</v>
      </c>
      <c r="J42" s="142" t="s">
        <v>1525</v>
      </c>
      <c r="K42" s="142"/>
    </row>
    <row r="43" spans="1:11">
      <c r="A43" s="142" t="s">
        <v>2043</v>
      </c>
      <c r="B43" s="142"/>
      <c r="C43" s="143">
        <v>5780</v>
      </c>
      <c r="D43" s="142"/>
      <c r="E43" s="142"/>
      <c r="F43" s="143">
        <v>5780</v>
      </c>
      <c r="G43" s="143"/>
      <c r="H43" s="141">
        <f t="shared" si="0"/>
        <v>5780</v>
      </c>
      <c r="I43" s="142" t="s">
        <v>2007</v>
      </c>
      <c r="J43" s="142" t="s">
        <v>1525</v>
      </c>
      <c r="K43" s="142"/>
    </row>
    <row r="44" spans="1:11">
      <c r="A44" s="142" t="s">
        <v>2044</v>
      </c>
      <c r="B44" s="142"/>
      <c r="C44" s="143">
        <v>5550</v>
      </c>
      <c r="D44" s="142"/>
      <c r="E44" s="142"/>
      <c r="F44" s="143">
        <v>5550</v>
      </c>
      <c r="G44" s="143"/>
      <c r="H44" s="141">
        <f t="shared" si="0"/>
        <v>5550</v>
      </c>
      <c r="I44" s="142" t="s">
        <v>2007</v>
      </c>
      <c r="J44" s="142" t="s">
        <v>1525</v>
      </c>
      <c r="K44" s="142"/>
    </row>
    <row r="45" spans="1:11">
      <c r="A45" s="142" t="s">
        <v>2045</v>
      </c>
      <c r="B45" s="142"/>
      <c r="C45" s="143">
        <v>5344.67</v>
      </c>
      <c r="D45" s="142"/>
      <c r="E45" s="142"/>
      <c r="F45" s="143">
        <v>5344.67</v>
      </c>
      <c r="G45" s="143"/>
      <c r="H45" s="141">
        <f t="shared" si="0"/>
        <v>5344.67</v>
      </c>
      <c r="I45" s="142" t="s">
        <v>2007</v>
      </c>
      <c r="J45" s="142" t="s">
        <v>1525</v>
      </c>
      <c r="K45" s="142"/>
    </row>
    <row r="46" spans="1:11">
      <c r="A46" s="142" t="s">
        <v>2046</v>
      </c>
      <c r="B46" s="142"/>
      <c r="C46" s="143">
        <v>4953.6</v>
      </c>
      <c r="D46" s="142"/>
      <c r="E46" s="142"/>
      <c r="F46" s="143">
        <v>4953.6</v>
      </c>
      <c r="G46" s="143"/>
      <c r="H46" s="141">
        <f t="shared" si="0"/>
        <v>4953.6</v>
      </c>
      <c r="I46" s="142" t="s">
        <v>2007</v>
      </c>
      <c r="J46" s="142" t="s">
        <v>1522</v>
      </c>
      <c r="K46" s="142" t="s">
        <v>1840</v>
      </c>
    </row>
    <row r="47" spans="1:11">
      <c r="A47" s="142" t="s">
        <v>2047</v>
      </c>
      <c r="B47" s="142"/>
      <c r="C47" s="143">
        <v>4939.2</v>
      </c>
      <c r="D47" s="142"/>
      <c r="E47" s="142"/>
      <c r="F47" s="143">
        <v>4939.2</v>
      </c>
      <c r="G47" s="143"/>
      <c r="H47" s="141">
        <f t="shared" si="0"/>
        <v>4939.2</v>
      </c>
      <c r="I47" s="142" t="s">
        <v>2007</v>
      </c>
      <c r="J47" s="142" t="s">
        <v>1525</v>
      </c>
      <c r="K47" s="142"/>
    </row>
    <row r="48" spans="1:11">
      <c r="A48" s="142" t="s">
        <v>2048</v>
      </c>
      <c r="B48" s="142"/>
      <c r="C48" s="143">
        <v>4800</v>
      </c>
      <c r="D48" s="142"/>
      <c r="E48" s="142"/>
      <c r="F48" s="143">
        <v>4800</v>
      </c>
      <c r="G48" s="143"/>
      <c r="H48" s="141">
        <f t="shared" si="0"/>
        <v>4800</v>
      </c>
      <c r="I48" s="142" t="s">
        <v>2007</v>
      </c>
      <c r="J48" s="142" t="s">
        <v>1529</v>
      </c>
      <c r="K48" s="142" t="s">
        <v>1841</v>
      </c>
    </row>
    <row r="49" spans="1:11">
      <c r="A49" s="142" t="s">
        <v>2049</v>
      </c>
      <c r="B49" s="142"/>
      <c r="C49" s="143">
        <v>4779</v>
      </c>
      <c r="D49" s="142"/>
      <c r="E49" s="142"/>
      <c r="F49" s="143">
        <v>4779</v>
      </c>
      <c r="G49" s="143"/>
      <c r="H49" s="141">
        <f t="shared" si="0"/>
        <v>4779</v>
      </c>
      <c r="I49" s="142" t="s">
        <v>2007</v>
      </c>
      <c r="J49" s="142" t="s">
        <v>1533</v>
      </c>
      <c r="K49" s="142" t="s">
        <v>1843</v>
      </c>
    </row>
    <row r="50" spans="1:11">
      <c r="A50" s="142" t="s">
        <v>2050</v>
      </c>
      <c r="B50" s="142"/>
      <c r="C50" s="143">
        <v>4770</v>
      </c>
      <c r="D50" s="142"/>
      <c r="E50" s="142"/>
      <c r="F50" s="143">
        <v>4770</v>
      </c>
      <c r="G50" s="143"/>
      <c r="H50" s="141">
        <f t="shared" si="0"/>
        <v>4770</v>
      </c>
      <c r="I50" s="142" t="s">
        <v>2007</v>
      </c>
      <c r="J50" s="142" t="s">
        <v>1522</v>
      </c>
      <c r="K50" s="142" t="s">
        <v>1845</v>
      </c>
    </row>
    <row r="51" spans="1:11">
      <c r="A51" s="142" t="s">
        <v>2051</v>
      </c>
      <c r="B51" s="142"/>
      <c r="C51" s="143">
        <v>4460</v>
      </c>
      <c r="D51" s="142"/>
      <c r="E51" s="142"/>
      <c r="F51" s="143">
        <v>4460</v>
      </c>
      <c r="G51" s="143"/>
      <c r="H51" s="141">
        <f t="shared" si="0"/>
        <v>4460</v>
      </c>
      <c r="I51" s="142" t="s">
        <v>2007</v>
      </c>
      <c r="J51" s="142" t="s">
        <v>1525</v>
      </c>
      <c r="K51" s="142"/>
    </row>
    <row r="52" spans="1:11">
      <c r="A52" s="142" t="s">
        <v>2052</v>
      </c>
      <c r="B52" s="142"/>
      <c r="C52" s="143">
        <v>4376.8</v>
      </c>
      <c r="D52" s="142"/>
      <c r="E52" s="142"/>
      <c r="F52" s="143">
        <v>4376.8</v>
      </c>
      <c r="G52" s="143"/>
      <c r="H52" s="141">
        <f t="shared" si="0"/>
        <v>4376.8</v>
      </c>
      <c r="I52" s="142" t="s">
        <v>2007</v>
      </c>
      <c r="J52" s="142" t="s">
        <v>1525</v>
      </c>
      <c r="K52" s="142"/>
    </row>
    <row r="53" spans="1:11">
      <c r="A53" s="142" t="s">
        <v>2053</v>
      </c>
      <c r="B53" s="142"/>
      <c r="C53" s="143">
        <v>4216</v>
      </c>
      <c r="D53" s="142"/>
      <c r="E53" s="142"/>
      <c r="F53" s="143">
        <v>4216</v>
      </c>
      <c r="G53" s="143"/>
      <c r="H53" s="141">
        <f t="shared" si="0"/>
        <v>4216</v>
      </c>
      <c r="I53" s="142" t="s">
        <v>2007</v>
      </c>
      <c r="J53" s="142" t="s">
        <v>1525</v>
      </c>
      <c r="K53" s="142"/>
    </row>
    <row r="54" spans="1:11">
      <c r="A54" s="142" t="s">
        <v>2054</v>
      </c>
      <c r="B54" s="142"/>
      <c r="C54" s="143">
        <v>4000</v>
      </c>
      <c r="D54" s="142"/>
      <c r="E54" s="142"/>
      <c r="F54" s="143">
        <v>4000</v>
      </c>
      <c r="G54" s="143"/>
      <c r="H54" s="141">
        <f t="shared" si="0"/>
        <v>4000</v>
      </c>
      <c r="I54" s="142" t="s">
        <v>2007</v>
      </c>
      <c r="J54" s="142" t="s">
        <v>1522</v>
      </c>
      <c r="K54" s="142" t="s">
        <v>1850</v>
      </c>
    </row>
    <row r="55" spans="1:11">
      <c r="A55" s="142" t="s">
        <v>2055</v>
      </c>
      <c r="B55" s="142"/>
      <c r="C55" s="143">
        <v>3970.35</v>
      </c>
      <c r="D55" s="142"/>
      <c r="E55" s="142"/>
      <c r="F55" s="143">
        <v>3970.35</v>
      </c>
      <c r="G55" s="143"/>
      <c r="H55" s="141">
        <f t="shared" si="0"/>
        <v>3970.35</v>
      </c>
      <c r="I55" s="142" t="s">
        <v>2007</v>
      </c>
      <c r="J55" s="142" t="s">
        <v>1525</v>
      </c>
      <c r="K55" s="142"/>
    </row>
    <row r="56" spans="1:11">
      <c r="A56" s="142" t="s">
        <v>2056</v>
      </c>
      <c r="B56" s="142"/>
      <c r="C56" s="143">
        <v>3400</v>
      </c>
      <c r="D56" s="142"/>
      <c r="E56" s="142"/>
      <c r="F56" s="143">
        <v>3400</v>
      </c>
      <c r="G56" s="143"/>
      <c r="H56" s="141">
        <f t="shared" si="0"/>
        <v>3400</v>
      </c>
      <c r="I56" s="142" t="s">
        <v>2007</v>
      </c>
      <c r="J56" s="142" t="s">
        <v>1525</v>
      </c>
      <c r="K56" s="142"/>
    </row>
    <row r="57" spans="1:11">
      <c r="A57" s="142" t="s">
        <v>2057</v>
      </c>
      <c r="B57" s="142"/>
      <c r="C57" s="143">
        <v>3392.5</v>
      </c>
      <c r="D57" s="142"/>
      <c r="E57" s="142"/>
      <c r="F57" s="143">
        <v>3392.5</v>
      </c>
      <c r="G57" s="143"/>
      <c r="H57" s="141">
        <f t="shared" si="0"/>
        <v>3392.5</v>
      </c>
      <c r="I57" s="142" t="s">
        <v>2007</v>
      </c>
      <c r="J57" s="142" t="s">
        <v>1529</v>
      </c>
      <c r="K57" s="142" t="s">
        <v>1854</v>
      </c>
    </row>
    <row r="58" spans="1:11">
      <c r="A58" s="142" t="s">
        <v>2058</v>
      </c>
      <c r="B58" s="142"/>
      <c r="C58" s="143">
        <v>3122</v>
      </c>
      <c r="D58" s="142"/>
      <c r="E58" s="142"/>
      <c r="F58" s="143">
        <v>3122</v>
      </c>
      <c r="G58" s="143"/>
      <c r="H58" s="141">
        <f t="shared" si="0"/>
        <v>3122</v>
      </c>
      <c r="I58" s="142" t="s">
        <v>2007</v>
      </c>
      <c r="J58" s="142" t="s">
        <v>1525</v>
      </c>
      <c r="K58" s="142"/>
    </row>
    <row r="59" spans="1:11">
      <c r="A59" s="142" t="s">
        <v>2059</v>
      </c>
      <c r="B59" s="142"/>
      <c r="C59" s="143">
        <v>3031.2</v>
      </c>
      <c r="D59" s="142"/>
      <c r="E59" s="142"/>
      <c r="F59" s="143">
        <v>3031.2</v>
      </c>
      <c r="G59" s="143"/>
      <c r="H59" s="141">
        <f t="shared" si="0"/>
        <v>3031.2</v>
      </c>
      <c r="I59" s="142" t="s">
        <v>2007</v>
      </c>
      <c r="J59" s="142" t="s">
        <v>1857</v>
      </c>
      <c r="K59" s="142" t="s">
        <v>1858</v>
      </c>
    </row>
    <row r="60" spans="1:11">
      <c r="A60" s="142" t="s">
        <v>2060</v>
      </c>
      <c r="B60" s="142"/>
      <c r="C60" s="143">
        <v>2688</v>
      </c>
      <c r="D60" s="142"/>
      <c r="E60" s="142"/>
      <c r="F60" s="143">
        <v>2688</v>
      </c>
      <c r="G60" s="143"/>
      <c r="H60" s="141">
        <f t="shared" si="0"/>
        <v>2688</v>
      </c>
      <c r="I60" s="142" t="s">
        <v>2007</v>
      </c>
      <c r="J60" s="142" t="s">
        <v>1525</v>
      </c>
      <c r="K60" s="142"/>
    </row>
    <row r="61" spans="1:11">
      <c r="A61" s="142" t="s">
        <v>2061</v>
      </c>
      <c r="B61" s="142"/>
      <c r="C61" s="143">
        <v>2680</v>
      </c>
      <c r="D61" s="142"/>
      <c r="E61" s="142"/>
      <c r="F61" s="143">
        <v>2680</v>
      </c>
      <c r="G61" s="143"/>
      <c r="H61" s="141">
        <f t="shared" si="0"/>
        <v>2680</v>
      </c>
      <c r="I61" s="142" t="s">
        <v>2007</v>
      </c>
      <c r="J61" s="142" t="s">
        <v>1522</v>
      </c>
      <c r="K61" s="142" t="s">
        <v>1861</v>
      </c>
    </row>
    <row r="62" spans="1:11">
      <c r="A62" s="142" t="s">
        <v>2062</v>
      </c>
      <c r="B62" s="142"/>
      <c r="C62" s="143">
        <v>2652</v>
      </c>
      <c r="D62" s="142"/>
      <c r="E62" s="142"/>
      <c r="F62" s="143">
        <v>2652</v>
      </c>
      <c r="G62" s="143"/>
      <c r="H62" s="141">
        <f t="shared" si="0"/>
        <v>2652</v>
      </c>
      <c r="I62" s="142" t="s">
        <v>2007</v>
      </c>
      <c r="J62" s="142" t="s">
        <v>1525</v>
      </c>
      <c r="K62" s="142"/>
    </row>
    <row r="63" spans="1:11">
      <c r="A63" s="142" t="s">
        <v>2063</v>
      </c>
      <c r="B63" s="142"/>
      <c r="C63" s="143">
        <v>2582.4</v>
      </c>
      <c r="D63" s="142"/>
      <c r="E63" s="142"/>
      <c r="F63" s="143">
        <v>2582.4</v>
      </c>
      <c r="G63" s="143"/>
      <c r="H63" s="141">
        <f t="shared" si="0"/>
        <v>2582.4</v>
      </c>
      <c r="I63" s="142" t="s">
        <v>2007</v>
      </c>
      <c r="J63" s="142" t="s">
        <v>1525</v>
      </c>
      <c r="K63" s="142"/>
    </row>
    <row r="64" spans="1:11">
      <c r="A64" s="142" t="s">
        <v>2064</v>
      </c>
      <c r="B64" s="142"/>
      <c r="C64" s="143">
        <v>2505</v>
      </c>
      <c r="D64" s="142"/>
      <c r="E64" s="142"/>
      <c r="F64" s="143">
        <v>2505</v>
      </c>
      <c r="G64" s="143"/>
      <c r="H64" s="141">
        <f t="shared" si="0"/>
        <v>2505</v>
      </c>
      <c r="I64" s="142" t="s">
        <v>2007</v>
      </c>
      <c r="J64" s="142" t="s">
        <v>1525</v>
      </c>
      <c r="K64" s="142"/>
    </row>
    <row r="65" spans="1:11">
      <c r="A65" s="142" t="s">
        <v>2065</v>
      </c>
      <c r="B65" s="142"/>
      <c r="C65" s="143">
        <v>2074</v>
      </c>
      <c r="D65" s="142"/>
      <c r="E65" s="142"/>
      <c r="F65" s="143">
        <v>2074</v>
      </c>
      <c r="G65" s="143"/>
      <c r="H65" s="141">
        <f t="shared" si="0"/>
        <v>2074</v>
      </c>
      <c r="I65" s="142" t="s">
        <v>2007</v>
      </c>
      <c r="J65" s="142" t="s">
        <v>1525</v>
      </c>
      <c r="K65" s="142"/>
    </row>
    <row r="66" spans="1:11">
      <c r="A66" s="142" t="s">
        <v>2066</v>
      </c>
      <c r="B66" s="142"/>
      <c r="C66" s="143">
        <v>2061.86</v>
      </c>
      <c r="D66" s="142"/>
      <c r="E66" s="142"/>
      <c r="F66" s="143">
        <v>2061.86</v>
      </c>
      <c r="G66" s="143"/>
      <c r="H66" s="141">
        <f t="shared" si="0"/>
        <v>2061.86</v>
      </c>
      <c r="I66" s="142" t="s">
        <v>2007</v>
      </c>
      <c r="J66" s="142" t="s">
        <v>1525</v>
      </c>
      <c r="K66" s="142"/>
    </row>
    <row r="67" spans="1:11">
      <c r="A67" s="142" t="s">
        <v>2067</v>
      </c>
      <c r="B67" s="142"/>
      <c r="C67" s="143">
        <v>2030</v>
      </c>
      <c r="D67" s="142"/>
      <c r="E67" s="142"/>
      <c r="F67" s="143">
        <v>2030</v>
      </c>
      <c r="G67" s="143"/>
      <c r="H67" s="141">
        <f t="shared" si="0"/>
        <v>2030</v>
      </c>
      <c r="I67" s="142" t="s">
        <v>2007</v>
      </c>
      <c r="J67" s="142" t="s">
        <v>1525</v>
      </c>
      <c r="K67" s="142"/>
    </row>
    <row r="68" spans="1:11">
      <c r="A68" s="142" t="s">
        <v>2068</v>
      </c>
      <c r="B68" s="142"/>
      <c r="C68" s="143">
        <v>1997.7</v>
      </c>
      <c r="D68" s="142"/>
      <c r="E68" s="142"/>
      <c r="F68" s="143">
        <v>1997.7</v>
      </c>
      <c r="G68" s="143"/>
      <c r="H68" s="141">
        <f t="shared" ref="H68:H131" si="1">F68</f>
        <v>1997.7</v>
      </c>
      <c r="I68" s="142" t="s">
        <v>2007</v>
      </c>
      <c r="J68" s="142" t="s">
        <v>1525</v>
      </c>
      <c r="K68" s="142"/>
    </row>
    <row r="69" spans="1:11">
      <c r="A69" s="142" t="s">
        <v>2069</v>
      </c>
      <c r="B69" s="142"/>
      <c r="C69" s="143">
        <v>1800.3</v>
      </c>
      <c r="D69" s="142"/>
      <c r="E69" s="142"/>
      <c r="F69" s="143">
        <v>1800.3</v>
      </c>
      <c r="G69" s="143"/>
      <c r="H69" s="141">
        <f t="shared" si="1"/>
        <v>1800.3</v>
      </c>
      <c r="I69" s="142" t="s">
        <v>2007</v>
      </c>
      <c r="J69" s="147" t="s">
        <v>1522</v>
      </c>
      <c r="K69" s="148" t="s">
        <v>1869</v>
      </c>
    </row>
    <row r="70" spans="1:11">
      <c r="A70" s="142" t="s">
        <v>2070</v>
      </c>
      <c r="B70" s="142"/>
      <c r="C70" s="143">
        <v>1783</v>
      </c>
      <c r="D70" s="142"/>
      <c r="E70" s="142"/>
      <c r="F70" s="143">
        <v>1783</v>
      </c>
      <c r="G70" s="143"/>
      <c r="H70" s="141">
        <f t="shared" si="1"/>
        <v>1783</v>
      </c>
      <c r="I70" s="142" t="s">
        <v>2007</v>
      </c>
      <c r="J70" s="142" t="s">
        <v>1525</v>
      </c>
      <c r="K70" s="142"/>
    </row>
    <row r="71" spans="1:11">
      <c r="A71" s="142" t="s">
        <v>2071</v>
      </c>
      <c r="B71" s="142"/>
      <c r="C71" s="143">
        <v>1680</v>
      </c>
      <c r="D71" s="142"/>
      <c r="E71" s="142"/>
      <c r="F71" s="143">
        <v>1680</v>
      </c>
      <c r="G71" s="143"/>
      <c r="H71" s="141">
        <f t="shared" si="1"/>
        <v>1680</v>
      </c>
      <c r="I71" s="142" t="s">
        <v>2007</v>
      </c>
      <c r="J71" s="142" t="s">
        <v>1525</v>
      </c>
      <c r="K71" s="142"/>
    </row>
    <row r="72" spans="1:11">
      <c r="A72" s="142" t="s">
        <v>2072</v>
      </c>
      <c r="B72" s="142"/>
      <c r="C72" s="143">
        <v>1512</v>
      </c>
      <c r="D72" s="142"/>
      <c r="E72" s="142"/>
      <c r="F72" s="143">
        <v>1512</v>
      </c>
      <c r="G72" s="143"/>
      <c r="H72" s="141">
        <f t="shared" si="1"/>
        <v>1512</v>
      </c>
      <c r="I72" s="142" t="s">
        <v>2007</v>
      </c>
      <c r="J72" s="142" t="s">
        <v>1525</v>
      </c>
      <c r="K72" s="142"/>
    </row>
    <row r="73" spans="1:11">
      <c r="A73" s="142" t="s">
        <v>2073</v>
      </c>
      <c r="B73" s="142"/>
      <c r="C73" s="143">
        <v>1456.6</v>
      </c>
      <c r="D73" s="142"/>
      <c r="E73" s="142"/>
      <c r="F73" s="143">
        <v>1456.6</v>
      </c>
      <c r="G73" s="143"/>
      <c r="H73" s="141">
        <f t="shared" si="1"/>
        <v>1456.6</v>
      </c>
      <c r="I73" s="142" t="s">
        <v>2007</v>
      </c>
      <c r="J73" s="147" t="s">
        <v>1522</v>
      </c>
      <c r="K73" s="148" t="s">
        <v>1873</v>
      </c>
    </row>
    <row r="74" spans="1:11">
      <c r="A74" s="142" t="s">
        <v>2074</v>
      </c>
      <c r="B74" s="142"/>
      <c r="C74" s="143">
        <v>1448.5</v>
      </c>
      <c r="D74" s="142"/>
      <c r="E74" s="142"/>
      <c r="F74" s="143">
        <v>1448.5</v>
      </c>
      <c r="G74" s="143"/>
      <c r="H74" s="141">
        <f t="shared" si="1"/>
        <v>1448.5</v>
      </c>
      <c r="I74" s="142" t="s">
        <v>2007</v>
      </c>
      <c r="J74" s="142" t="s">
        <v>1525</v>
      </c>
      <c r="K74" s="142"/>
    </row>
    <row r="75" spans="1:11">
      <c r="A75" s="142" t="s">
        <v>2075</v>
      </c>
      <c r="B75" s="142"/>
      <c r="C75" s="143">
        <v>1380</v>
      </c>
      <c r="D75" s="142"/>
      <c r="E75" s="142"/>
      <c r="F75" s="143">
        <v>1380</v>
      </c>
      <c r="G75" s="143"/>
      <c r="H75" s="141">
        <f t="shared" si="1"/>
        <v>1380</v>
      </c>
      <c r="I75" s="142" t="s">
        <v>2007</v>
      </c>
      <c r="J75" s="147" t="s">
        <v>1522</v>
      </c>
      <c r="K75" s="148" t="s">
        <v>1876</v>
      </c>
    </row>
    <row r="76" spans="1:11">
      <c r="A76" s="142" t="s">
        <v>2076</v>
      </c>
      <c r="B76" s="142"/>
      <c r="C76" s="143">
        <v>1340</v>
      </c>
      <c r="D76" s="142"/>
      <c r="E76" s="142"/>
      <c r="F76" s="143">
        <v>1340</v>
      </c>
      <c r="G76" s="143"/>
      <c r="H76" s="141">
        <f t="shared" si="1"/>
        <v>1340</v>
      </c>
      <c r="I76" s="142" t="s">
        <v>2007</v>
      </c>
      <c r="J76" s="147" t="s">
        <v>1525</v>
      </c>
      <c r="K76" s="148"/>
    </row>
    <row r="77" spans="1:11">
      <c r="A77" s="142" t="s">
        <v>2077</v>
      </c>
      <c r="B77" s="142"/>
      <c r="C77" s="143">
        <v>1337.2</v>
      </c>
      <c r="D77" s="142"/>
      <c r="E77" s="142"/>
      <c r="F77" s="143">
        <v>1337.2</v>
      </c>
      <c r="G77" s="143"/>
      <c r="H77" s="141">
        <f t="shared" si="1"/>
        <v>1337.2</v>
      </c>
      <c r="I77" s="142" t="s">
        <v>2007</v>
      </c>
      <c r="J77" s="147" t="s">
        <v>2037</v>
      </c>
      <c r="K77" s="148" t="s">
        <v>1879</v>
      </c>
    </row>
    <row r="78" spans="1:11">
      <c r="A78" s="142" t="s">
        <v>2078</v>
      </c>
      <c r="B78" s="142"/>
      <c r="C78" s="143">
        <v>1320</v>
      </c>
      <c r="D78" s="142"/>
      <c r="E78" s="142"/>
      <c r="F78" s="143">
        <v>1320</v>
      </c>
      <c r="G78" s="143"/>
      <c r="H78" s="141">
        <f t="shared" si="1"/>
        <v>1320</v>
      </c>
      <c r="I78" s="142" t="s">
        <v>2007</v>
      </c>
      <c r="J78" s="142" t="s">
        <v>1533</v>
      </c>
      <c r="K78" s="142" t="s">
        <v>1881</v>
      </c>
    </row>
    <row r="79" spans="1:11">
      <c r="A79" s="142" t="s">
        <v>2079</v>
      </c>
      <c r="B79" s="142"/>
      <c r="C79" s="143">
        <v>1312</v>
      </c>
      <c r="D79" s="142"/>
      <c r="E79" s="142"/>
      <c r="F79" s="143">
        <v>1312</v>
      </c>
      <c r="G79" s="143"/>
      <c r="H79" s="141">
        <f t="shared" si="1"/>
        <v>1312</v>
      </c>
      <c r="I79" s="142" t="s">
        <v>2007</v>
      </c>
      <c r="J79" s="142" t="s">
        <v>1529</v>
      </c>
      <c r="K79" s="142" t="s">
        <v>1883</v>
      </c>
    </row>
    <row r="80" spans="1:11">
      <c r="A80" s="142" t="s">
        <v>2080</v>
      </c>
      <c r="B80" s="142"/>
      <c r="C80" s="143">
        <v>1300</v>
      </c>
      <c r="D80" s="142"/>
      <c r="E80" s="142"/>
      <c r="F80" s="143">
        <v>1300</v>
      </c>
      <c r="G80" s="143"/>
      <c r="H80" s="141">
        <f t="shared" si="1"/>
        <v>1300</v>
      </c>
      <c r="I80" s="142" t="s">
        <v>2007</v>
      </c>
      <c r="J80" s="142" t="s">
        <v>1522</v>
      </c>
      <c r="K80" s="142" t="s">
        <v>1885</v>
      </c>
    </row>
    <row r="81" spans="1:11">
      <c r="A81" s="142" t="s">
        <v>2081</v>
      </c>
      <c r="B81" s="142"/>
      <c r="C81" s="143">
        <v>1272.82</v>
      </c>
      <c r="D81" s="142"/>
      <c r="E81" s="142"/>
      <c r="F81" s="143">
        <v>1272.82</v>
      </c>
      <c r="G81" s="143"/>
      <c r="H81" s="141">
        <f t="shared" si="1"/>
        <v>1272.82</v>
      </c>
      <c r="I81" s="142" t="s">
        <v>2007</v>
      </c>
      <c r="J81" s="142" t="s">
        <v>1522</v>
      </c>
      <c r="K81" s="142" t="s">
        <v>1886</v>
      </c>
    </row>
    <row r="82" spans="1:11">
      <c r="A82" s="142" t="s">
        <v>2082</v>
      </c>
      <c r="B82" s="142"/>
      <c r="C82" s="143">
        <v>1267.9</v>
      </c>
      <c r="D82" s="142"/>
      <c r="E82" s="142"/>
      <c r="F82" s="143">
        <v>1267.9</v>
      </c>
      <c r="G82" s="143"/>
      <c r="H82" s="141">
        <f t="shared" si="1"/>
        <v>1267.9</v>
      </c>
      <c r="I82" s="142" t="s">
        <v>2007</v>
      </c>
      <c r="J82" s="142" t="s">
        <v>1533</v>
      </c>
      <c r="K82" s="142" t="s">
        <v>1888</v>
      </c>
    </row>
    <row r="83" spans="1:11">
      <c r="A83" s="142" t="s">
        <v>2083</v>
      </c>
      <c r="B83" s="142"/>
      <c r="C83" s="143">
        <v>1235.07</v>
      </c>
      <c r="D83" s="142"/>
      <c r="E83" s="142"/>
      <c r="F83" s="143">
        <v>1235.07</v>
      </c>
      <c r="G83" s="143"/>
      <c r="H83" s="141">
        <f t="shared" si="1"/>
        <v>1235.07</v>
      </c>
      <c r="I83" s="142" t="s">
        <v>2007</v>
      </c>
      <c r="J83" s="142" t="s">
        <v>1529</v>
      </c>
      <c r="K83" s="142" t="s">
        <v>1890</v>
      </c>
    </row>
    <row r="84" spans="1:11">
      <c r="A84" s="142" t="s">
        <v>2084</v>
      </c>
      <c r="B84" s="142"/>
      <c r="C84" s="143">
        <v>1160</v>
      </c>
      <c r="D84" s="142"/>
      <c r="E84" s="142"/>
      <c r="F84" s="143">
        <v>1160</v>
      </c>
      <c r="G84" s="143"/>
      <c r="H84" s="141">
        <f t="shared" si="1"/>
        <v>1160</v>
      </c>
      <c r="I84" s="142" t="s">
        <v>2007</v>
      </c>
      <c r="J84" s="147" t="s">
        <v>1525</v>
      </c>
      <c r="K84" s="142"/>
    </row>
    <row r="85" spans="1:11">
      <c r="A85" s="142" t="s">
        <v>2085</v>
      </c>
      <c r="B85" s="142"/>
      <c r="C85" s="143">
        <v>1156.72</v>
      </c>
      <c r="D85" s="142"/>
      <c r="E85" s="142"/>
      <c r="F85" s="143">
        <v>1156.72</v>
      </c>
      <c r="G85" s="143"/>
      <c r="H85" s="141">
        <f t="shared" si="1"/>
        <v>1156.72</v>
      </c>
      <c r="I85" s="142" t="s">
        <v>2007</v>
      </c>
      <c r="J85" s="147" t="s">
        <v>1525</v>
      </c>
      <c r="K85" s="142"/>
    </row>
    <row r="86" spans="1:11">
      <c r="A86" s="142" t="s">
        <v>2086</v>
      </c>
      <c r="B86" s="142"/>
      <c r="C86" s="143">
        <v>1100</v>
      </c>
      <c r="D86" s="142"/>
      <c r="E86" s="142"/>
      <c r="F86" s="143">
        <v>1100</v>
      </c>
      <c r="G86" s="143"/>
      <c r="H86" s="141">
        <f t="shared" si="1"/>
        <v>1100</v>
      </c>
      <c r="I86" s="142" t="s">
        <v>2007</v>
      </c>
      <c r="J86" s="147" t="s">
        <v>1529</v>
      </c>
      <c r="K86" s="148" t="s">
        <v>1894</v>
      </c>
    </row>
    <row r="87" spans="1:11">
      <c r="A87" s="142" t="s">
        <v>2087</v>
      </c>
      <c r="B87" s="142"/>
      <c r="C87" s="143">
        <v>1083.79</v>
      </c>
      <c r="D87" s="142"/>
      <c r="E87" s="142"/>
      <c r="F87" s="143">
        <v>1083.79</v>
      </c>
      <c r="G87" s="143"/>
      <c r="H87" s="141">
        <f t="shared" si="1"/>
        <v>1083.79</v>
      </c>
      <c r="I87" s="142" t="s">
        <v>2007</v>
      </c>
      <c r="J87" s="147" t="s">
        <v>1522</v>
      </c>
      <c r="K87" s="148" t="s">
        <v>1896</v>
      </c>
    </row>
    <row r="88" spans="1:11">
      <c r="A88" s="142" t="s">
        <v>2088</v>
      </c>
      <c r="B88" s="142"/>
      <c r="C88" s="143">
        <v>1080</v>
      </c>
      <c r="D88" s="142"/>
      <c r="E88" s="142"/>
      <c r="F88" s="143">
        <v>1080</v>
      </c>
      <c r="G88" s="143"/>
      <c r="H88" s="141">
        <f t="shared" si="1"/>
        <v>1080</v>
      </c>
      <c r="I88" s="142" t="s">
        <v>2007</v>
      </c>
      <c r="J88" s="147" t="s">
        <v>1529</v>
      </c>
      <c r="K88" s="148" t="s">
        <v>1897</v>
      </c>
    </row>
    <row r="89" spans="1:11">
      <c r="A89" s="142" t="s">
        <v>2089</v>
      </c>
      <c r="B89" s="142"/>
      <c r="C89" s="143">
        <v>1066</v>
      </c>
      <c r="D89" s="142"/>
      <c r="E89" s="142"/>
      <c r="F89" s="143">
        <v>1066</v>
      </c>
      <c r="G89" s="143"/>
      <c r="H89" s="141">
        <f t="shared" si="1"/>
        <v>1066</v>
      </c>
      <c r="I89" s="142" t="s">
        <v>2007</v>
      </c>
      <c r="J89" s="147" t="s">
        <v>1522</v>
      </c>
      <c r="K89" s="148" t="s">
        <v>1899</v>
      </c>
    </row>
    <row r="90" spans="1:11">
      <c r="A90" s="142" t="s">
        <v>2090</v>
      </c>
      <c r="B90" s="142"/>
      <c r="C90" s="143">
        <v>1046</v>
      </c>
      <c r="D90" s="142"/>
      <c r="E90" s="142"/>
      <c r="F90" s="143">
        <v>1046</v>
      </c>
      <c r="G90" s="143"/>
      <c r="H90" s="141">
        <f t="shared" si="1"/>
        <v>1046</v>
      </c>
      <c r="I90" s="142" t="s">
        <v>2007</v>
      </c>
      <c r="J90" s="147" t="s">
        <v>1529</v>
      </c>
      <c r="K90" s="148" t="s">
        <v>1901</v>
      </c>
    </row>
    <row r="91" spans="1:11">
      <c r="A91" s="142" t="s">
        <v>2091</v>
      </c>
      <c r="B91" s="142"/>
      <c r="C91" s="143">
        <v>1000</v>
      </c>
      <c r="D91" s="142"/>
      <c r="E91" s="142"/>
      <c r="F91" s="143">
        <v>1000</v>
      </c>
      <c r="G91" s="143"/>
      <c r="H91" s="141">
        <f t="shared" si="1"/>
        <v>1000</v>
      </c>
      <c r="I91" s="142" t="s">
        <v>2007</v>
      </c>
      <c r="J91" s="147" t="s">
        <v>1525</v>
      </c>
      <c r="K91" s="148"/>
    </row>
    <row r="92" spans="1:11">
      <c r="A92" s="142" t="s">
        <v>2092</v>
      </c>
      <c r="B92" s="142"/>
      <c r="C92" s="143">
        <v>984.78</v>
      </c>
      <c r="D92" s="142"/>
      <c r="E92" s="142"/>
      <c r="F92" s="143">
        <v>984.78</v>
      </c>
      <c r="G92" s="143"/>
      <c r="H92" s="141">
        <f t="shared" si="1"/>
        <v>984.78</v>
      </c>
      <c r="I92" s="142" t="s">
        <v>2007</v>
      </c>
      <c r="J92" s="142" t="s">
        <v>2037</v>
      </c>
      <c r="K92" s="142" t="s">
        <v>2093</v>
      </c>
    </row>
    <row r="93" spans="1:11">
      <c r="A93" s="142" t="s">
        <v>2094</v>
      </c>
      <c r="B93" s="142"/>
      <c r="C93" s="143">
        <v>874.08</v>
      </c>
      <c r="D93" s="142"/>
      <c r="E93" s="142"/>
      <c r="F93" s="143">
        <v>874.08</v>
      </c>
      <c r="G93" s="143"/>
      <c r="H93" s="141">
        <f t="shared" si="1"/>
        <v>874.08</v>
      </c>
      <c r="I93" s="142" t="s">
        <v>2007</v>
      </c>
      <c r="J93" s="142" t="s">
        <v>2037</v>
      </c>
      <c r="K93" s="142" t="s">
        <v>1906</v>
      </c>
    </row>
    <row r="94" spans="1:11">
      <c r="A94" s="142" t="s">
        <v>2095</v>
      </c>
      <c r="B94" s="142"/>
      <c r="C94" s="143">
        <v>847.99</v>
      </c>
      <c r="D94" s="142"/>
      <c r="E94" s="142"/>
      <c r="F94" s="143">
        <v>847.99</v>
      </c>
      <c r="G94" s="143"/>
      <c r="H94" s="141">
        <f t="shared" si="1"/>
        <v>847.99</v>
      </c>
      <c r="I94" s="142" t="s">
        <v>2007</v>
      </c>
      <c r="J94" s="142" t="s">
        <v>1525</v>
      </c>
      <c r="K94" s="142"/>
    </row>
    <row r="95" spans="1:11">
      <c r="A95" s="142" t="s">
        <v>2096</v>
      </c>
      <c r="B95" s="142"/>
      <c r="C95" s="143">
        <v>792</v>
      </c>
      <c r="D95" s="142"/>
      <c r="E95" s="142"/>
      <c r="F95" s="143">
        <v>792</v>
      </c>
      <c r="G95" s="143"/>
      <c r="H95" s="141">
        <f t="shared" si="1"/>
        <v>792</v>
      </c>
      <c r="I95" s="142" t="s">
        <v>2007</v>
      </c>
      <c r="J95" s="142" t="s">
        <v>1522</v>
      </c>
      <c r="K95" s="142" t="s">
        <v>1908</v>
      </c>
    </row>
    <row r="96" spans="1:11">
      <c r="A96" s="142" t="s">
        <v>2097</v>
      </c>
      <c r="B96" s="142"/>
      <c r="C96" s="143">
        <v>762</v>
      </c>
      <c r="D96" s="142"/>
      <c r="E96" s="142"/>
      <c r="F96" s="143">
        <v>762</v>
      </c>
      <c r="G96" s="143"/>
      <c r="H96" s="141">
        <f t="shared" si="1"/>
        <v>762</v>
      </c>
      <c r="I96" s="142" t="s">
        <v>2007</v>
      </c>
      <c r="J96" s="142" t="s">
        <v>1533</v>
      </c>
      <c r="K96" s="142" t="s">
        <v>1910</v>
      </c>
    </row>
    <row r="97" spans="1:11">
      <c r="A97" s="142" t="s">
        <v>2098</v>
      </c>
      <c r="B97" s="142"/>
      <c r="C97" s="143">
        <v>720</v>
      </c>
      <c r="D97" s="142"/>
      <c r="E97" s="142"/>
      <c r="F97" s="143">
        <v>720</v>
      </c>
      <c r="G97" s="143"/>
      <c r="H97" s="141">
        <f t="shared" si="1"/>
        <v>720</v>
      </c>
      <c r="I97" s="142" t="s">
        <v>2007</v>
      </c>
      <c r="J97" s="142" t="s">
        <v>1529</v>
      </c>
      <c r="K97" s="142" t="s">
        <v>1912</v>
      </c>
    </row>
    <row r="98" spans="1:11">
      <c r="A98" s="142" t="s">
        <v>2099</v>
      </c>
      <c r="B98" s="142"/>
      <c r="C98" s="143">
        <v>612</v>
      </c>
      <c r="D98" s="142"/>
      <c r="E98" s="142"/>
      <c r="F98" s="143">
        <v>612</v>
      </c>
      <c r="G98" s="143"/>
      <c r="H98" s="141">
        <f t="shared" si="1"/>
        <v>612</v>
      </c>
      <c r="I98" s="142" t="s">
        <v>2007</v>
      </c>
      <c r="J98" s="142" t="s">
        <v>1525</v>
      </c>
      <c r="K98" s="142"/>
    </row>
    <row r="99" spans="1:11">
      <c r="A99" s="142" t="s">
        <v>2100</v>
      </c>
      <c r="B99" s="142"/>
      <c r="C99" s="143">
        <v>600</v>
      </c>
      <c r="D99" s="142"/>
      <c r="E99" s="142"/>
      <c r="F99" s="143">
        <v>600</v>
      </c>
      <c r="G99" s="143"/>
      <c r="H99" s="141">
        <f t="shared" si="1"/>
        <v>600</v>
      </c>
      <c r="I99" s="142" t="s">
        <v>2007</v>
      </c>
      <c r="J99" s="142" t="s">
        <v>1525</v>
      </c>
      <c r="K99" s="142"/>
    </row>
    <row r="100" spans="1:11">
      <c r="A100" s="142" t="s">
        <v>2101</v>
      </c>
      <c r="B100" s="142"/>
      <c r="C100" s="143">
        <v>600</v>
      </c>
      <c r="D100" s="142"/>
      <c r="E100" s="142"/>
      <c r="F100" s="143">
        <v>600</v>
      </c>
      <c r="G100" s="143"/>
      <c r="H100" s="141">
        <f t="shared" si="1"/>
        <v>600</v>
      </c>
      <c r="I100" s="142" t="s">
        <v>2007</v>
      </c>
      <c r="J100" s="142" t="s">
        <v>1533</v>
      </c>
      <c r="K100" s="142" t="s">
        <v>1916</v>
      </c>
    </row>
    <row r="101" spans="1:11">
      <c r="A101" s="142" t="s">
        <v>2102</v>
      </c>
      <c r="B101" s="142"/>
      <c r="C101" s="143">
        <v>600</v>
      </c>
      <c r="D101" s="142"/>
      <c r="E101" s="142"/>
      <c r="F101" s="143">
        <v>600</v>
      </c>
      <c r="G101" s="143"/>
      <c r="H101" s="141">
        <f t="shared" si="1"/>
        <v>600</v>
      </c>
      <c r="I101" s="142" t="s">
        <v>2007</v>
      </c>
      <c r="J101" s="142" t="s">
        <v>1533</v>
      </c>
      <c r="K101" s="142" t="s">
        <v>1918</v>
      </c>
    </row>
    <row r="102" spans="1:11">
      <c r="A102" s="142" t="s">
        <v>2103</v>
      </c>
      <c r="B102" s="142"/>
      <c r="C102" s="143">
        <v>575</v>
      </c>
      <c r="D102" s="142"/>
      <c r="E102" s="142"/>
      <c r="F102" s="143">
        <v>575</v>
      </c>
      <c r="G102" s="143"/>
      <c r="H102" s="141">
        <f t="shared" si="1"/>
        <v>575</v>
      </c>
      <c r="I102" s="142" t="s">
        <v>2007</v>
      </c>
      <c r="J102" s="147" t="s">
        <v>1525</v>
      </c>
      <c r="K102" s="148"/>
    </row>
    <row r="103" spans="1:11">
      <c r="A103" s="142" t="s">
        <v>2104</v>
      </c>
      <c r="B103" s="142"/>
      <c r="C103" s="143">
        <v>550</v>
      </c>
      <c r="D103" s="142"/>
      <c r="E103" s="142"/>
      <c r="F103" s="143">
        <v>550</v>
      </c>
      <c r="G103" s="143"/>
      <c r="H103" s="141">
        <f t="shared" si="1"/>
        <v>550</v>
      </c>
      <c r="I103" s="142" t="s">
        <v>2007</v>
      </c>
      <c r="J103" s="147" t="s">
        <v>1533</v>
      </c>
      <c r="K103" s="148" t="s">
        <v>1921</v>
      </c>
    </row>
    <row r="104" spans="1:11">
      <c r="A104" s="142" t="s">
        <v>2105</v>
      </c>
      <c r="B104" s="142"/>
      <c r="C104" s="143">
        <v>543</v>
      </c>
      <c r="D104" s="142"/>
      <c r="E104" s="142"/>
      <c r="F104" s="143">
        <v>543</v>
      </c>
      <c r="G104" s="143"/>
      <c r="H104" s="141">
        <f t="shared" si="1"/>
        <v>543</v>
      </c>
      <c r="I104" s="142" t="s">
        <v>2007</v>
      </c>
      <c r="J104" s="147" t="s">
        <v>1525</v>
      </c>
      <c r="K104" s="148"/>
    </row>
    <row r="105" spans="1:11">
      <c r="A105" s="142" t="s">
        <v>2106</v>
      </c>
      <c r="B105" s="142"/>
      <c r="C105" s="143">
        <v>504</v>
      </c>
      <c r="D105" s="142"/>
      <c r="E105" s="142"/>
      <c r="F105" s="143">
        <v>504</v>
      </c>
      <c r="G105" s="143"/>
      <c r="H105" s="141">
        <f t="shared" si="1"/>
        <v>504</v>
      </c>
      <c r="I105" s="142" t="s">
        <v>2007</v>
      </c>
      <c r="J105" s="147" t="s">
        <v>1525</v>
      </c>
      <c r="K105" s="148"/>
    </row>
    <row r="106" spans="1:11">
      <c r="A106" s="142" t="s">
        <v>2107</v>
      </c>
      <c r="B106" s="142"/>
      <c r="C106" s="143">
        <v>503.58</v>
      </c>
      <c r="D106" s="142"/>
      <c r="E106" s="142"/>
      <c r="F106" s="143">
        <v>503.58</v>
      </c>
      <c r="G106" s="143"/>
      <c r="H106" s="141">
        <f t="shared" si="1"/>
        <v>503.58</v>
      </c>
      <c r="I106" s="142" t="s">
        <v>2007</v>
      </c>
      <c r="J106" s="147" t="s">
        <v>1529</v>
      </c>
      <c r="K106" s="148" t="s">
        <v>1925</v>
      </c>
    </row>
    <row r="107" spans="1:11">
      <c r="A107" s="142" t="s">
        <v>2108</v>
      </c>
      <c r="B107" s="142"/>
      <c r="C107" s="143">
        <v>500</v>
      </c>
      <c r="D107" s="142"/>
      <c r="E107" s="142"/>
      <c r="F107" s="143">
        <v>500</v>
      </c>
      <c r="G107" s="143"/>
      <c r="H107" s="141">
        <f t="shared" si="1"/>
        <v>500</v>
      </c>
      <c r="I107" s="142" t="s">
        <v>2007</v>
      </c>
      <c r="J107" s="147" t="s">
        <v>1522</v>
      </c>
      <c r="K107" s="148" t="s">
        <v>1927</v>
      </c>
    </row>
    <row r="108" spans="1:11">
      <c r="A108" s="142" t="s">
        <v>2109</v>
      </c>
      <c r="B108" s="142"/>
      <c r="C108" s="143">
        <v>458</v>
      </c>
      <c r="D108" s="142"/>
      <c r="E108" s="142"/>
      <c r="F108" s="143">
        <v>458</v>
      </c>
      <c r="G108" s="143"/>
      <c r="H108" s="141">
        <f t="shared" si="1"/>
        <v>458</v>
      </c>
      <c r="I108" s="142" t="s">
        <v>2007</v>
      </c>
      <c r="J108" s="147" t="s">
        <v>1533</v>
      </c>
      <c r="K108" s="148" t="s">
        <v>1921</v>
      </c>
    </row>
    <row r="109" spans="1:11">
      <c r="A109" s="142" t="s">
        <v>2110</v>
      </c>
      <c r="B109" s="142"/>
      <c r="C109" s="143">
        <v>428</v>
      </c>
      <c r="D109" s="142"/>
      <c r="E109" s="142"/>
      <c r="F109" s="143">
        <v>428</v>
      </c>
      <c r="G109" s="143"/>
      <c r="H109" s="141">
        <f t="shared" si="1"/>
        <v>428</v>
      </c>
      <c r="I109" s="142" t="s">
        <v>2007</v>
      </c>
      <c r="J109" s="147" t="s">
        <v>1525</v>
      </c>
      <c r="K109" s="148"/>
    </row>
    <row r="110" spans="1:11">
      <c r="A110" s="142" t="s">
        <v>2111</v>
      </c>
      <c r="B110" s="142"/>
      <c r="C110" s="143">
        <v>368.8</v>
      </c>
      <c r="D110" s="142"/>
      <c r="E110" s="142"/>
      <c r="F110" s="143">
        <v>368.8</v>
      </c>
      <c r="G110" s="143"/>
      <c r="H110" s="141">
        <f t="shared" si="1"/>
        <v>368.8</v>
      </c>
      <c r="I110" s="142" t="s">
        <v>2007</v>
      </c>
      <c r="J110" s="147" t="s">
        <v>1533</v>
      </c>
      <c r="K110" s="148" t="s">
        <v>1931</v>
      </c>
    </row>
    <row r="111" spans="1:11">
      <c r="A111" s="142" t="s">
        <v>2112</v>
      </c>
      <c r="B111" s="142"/>
      <c r="C111" s="143">
        <v>354.36</v>
      </c>
      <c r="D111" s="142"/>
      <c r="E111" s="142"/>
      <c r="F111" s="143">
        <v>354.36</v>
      </c>
      <c r="G111" s="143"/>
      <c r="H111" s="141">
        <f t="shared" si="1"/>
        <v>354.36</v>
      </c>
      <c r="I111" s="142" t="s">
        <v>2007</v>
      </c>
      <c r="J111" s="147" t="s">
        <v>1525</v>
      </c>
      <c r="K111" s="148"/>
    </row>
    <row r="112" spans="1:11">
      <c r="A112" s="142" t="s">
        <v>2113</v>
      </c>
      <c r="B112" s="142"/>
      <c r="C112" s="143">
        <v>315</v>
      </c>
      <c r="D112" s="142"/>
      <c r="E112" s="142"/>
      <c r="F112" s="143">
        <v>315</v>
      </c>
      <c r="G112" s="143"/>
      <c r="H112" s="141">
        <f t="shared" si="1"/>
        <v>315</v>
      </c>
      <c r="I112" s="142" t="s">
        <v>2007</v>
      </c>
      <c r="J112" s="147" t="s">
        <v>1522</v>
      </c>
      <c r="K112" s="148" t="s">
        <v>1933</v>
      </c>
    </row>
    <row r="113" spans="1:11">
      <c r="A113" s="142" t="s">
        <v>2114</v>
      </c>
      <c r="B113" s="142"/>
      <c r="C113" s="143">
        <v>309.6</v>
      </c>
      <c r="D113" s="142"/>
      <c r="E113" s="142"/>
      <c r="F113" s="143">
        <v>309.6</v>
      </c>
      <c r="G113" s="143"/>
      <c r="H113" s="141">
        <f t="shared" si="1"/>
        <v>309.6</v>
      </c>
      <c r="I113" s="142" t="s">
        <v>2007</v>
      </c>
      <c r="J113" s="147" t="s">
        <v>1529</v>
      </c>
      <c r="K113" s="148" t="s">
        <v>1935</v>
      </c>
    </row>
    <row r="114" spans="1:11">
      <c r="A114" s="142" t="s">
        <v>2115</v>
      </c>
      <c r="B114" s="142"/>
      <c r="C114" s="143">
        <v>300</v>
      </c>
      <c r="D114" s="142"/>
      <c r="E114" s="142"/>
      <c r="F114" s="143">
        <v>300</v>
      </c>
      <c r="G114" s="143"/>
      <c r="H114" s="141">
        <f t="shared" si="1"/>
        <v>300</v>
      </c>
      <c r="I114" s="142" t="s">
        <v>2007</v>
      </c>
      <c r="J114" s="147" t="s">
        <v>1522</v>
      </c>
      <c r="K114" s="148" t="s">
        <v>1937</v>
      </c>
    </row>
    <row r="115" spans="1:11">
      <c r="A115" s="142" t="s">
        <v>2116</v>
      </c>
      <c r="B115" s="142"/>
      <c r="C115" s="143">
        <v>286.84</v>
      </c>
      <c r="D115" s="142"/>
      <c r="E115" s="142"/>
      <c r="F115" s="143">
        <v>286.84</v>
      </c>
      <c r="G115" s="143"/>
      <c r="H115" s="141">
        <f t="shared" si="1"/>
        <v>286.84</v>
      </c>
      <c r="I115" s="142" t="s">
        <v>2007</v>
      </c>
      <c r="J115" s="147" t="s">
        <v>1522</v>
      </c>
      <c r="K115" s="148" t="s">
        <v>1939</v>
      </c>
    </row>
    <row r="116" spans="1:11">
      <c r="A116" s="142" t="s">
        <v>2117</v>
      </c>
      <c r="B116" s="142"/>
      <c r="C116" s="143">
        <v>264</v>
      </c>
      <c r="D116" s="142"/>
      <c r="E116" s="142"/>
      <c r="F116" s="143">
        <v>264</v>
      </c>
      <c r="G116" s="143"/>
      <c r="H116" s="141">
        <f t="shared" si="1"/>
        <v>264</v>
      </c>
      <c r="I116" s="142" t="s">
        <v>2007</v>
      </c>
      <c r="J116" s="147" t="s">
        <v>1522</v>
      </c>
      <c r="K116" s="148" t="s">
        <v>1941</v>
      </c>
    </row>
    <row r="117" spans="1:11">
      <c r="A117" s="142" t="s">
        <v>2118</v>
      </c>
      <c r="B117" s="142"/>
      <c r="C117" s="143">
        <v>264</v>
      </c>
      <c r="D117" s="142"/>
      <c r="E117" s="142"/>
      <c r="F117" s="143">
        <v>264</v>
      </c>
      <c r="G117" s="143"/>
      <c r="H117" s="141">
        <f t="shared" si="1"/>
        <v>264</v>
      </c>
      <c r="I117" s="142" t="s">
        <v>2007</v>
      </c>
      <c r="J117" s="147" t="s">
        <v>1533</v>
      </c>
      <c r="K117" s="148" t="s">
        <v>1943</v>
      </c>
    </row>
    <row r="118" spans="1:11">
      <c r="A118" s="142" t="s">
        <v>2119</v>
      </c>
      <c r="B118" s="142"/>
      <c r="C118" s="143">
        <v>242</v>
      </c>
      <c r="D118" s="142"/>
      <c r="E118" s="142"/>
      <c r="F118" s="143">
        <v>242</v>
      </c>
      <c r="G118" s="143"/>
      <c r="H118" s="141">
        <f t="shared" si="1"/>
        <v>242</v>
      </c>
      <c r="I118" s="142" t="s">
        <v>2007</v>
      </c>
      <c r="J118" s="147" t="s">
        <v>1525</v>
      </c>
      <c r="K118" s="148"/>
    </row>
    <row r="119" spans="1:11">
      <c r="A119" s="142" t="s">
        <v>2120</v>
      </c>
      <c r="B119" s="142"/>
      <c r="C119" s="143">
        <v>203</v>
      </c>
      <c r="D119" s="142"/>
      <c r="E119" s="142"/>
      <c r="F119" s="143">
        <v>203</v>
      </c>
      <c r="G119" s="143"/>
      <c r="H119" s="141">
        <f t="shared" si="1"/>
        <v>203</v>
      </c>
      <c r="I119" s="142" t="s">
        <v>2007</v>
      </c>
      <c r="J119" s="147" t="s">
        <v>1525</v>
      </c>
      <c r="K119" s="148"/>
    </row>
    <row r="120" spans="1:11">
      <c r="A120" s="142" t="s">
        <v>2121</v>
      </c>
      <c r="B120" s="142"/>
      <c r="C120" s="143">
        <v>192</v>
      </c>
      <c r="D120" s="142"/>
      <c r="E120" s="142"/>
      <c r="F120" s="143">
        <v>192</v>
      </c>
      <c r="G120" s="143"/>
      <c r="H120" s="141">
        <f t="shared" si="1"/>
        <v>192</v>
      </c>
      <c r="I120" s="142" t="s">
        <v>2007</v>
      </c>
      <c r="J120" s="147" t="s">
        <v>1533</v>
      </c>
      <c r="K120" s="148" t="s">
        <v>1947</v>
      </c>
    </row>
    <row r="121" spans="1:11">
      <c r="A121" s="142" t="s">
        <v>2122</v>
      </c>
      <c r="B121" s="142"/>
      <c r="C121" s="143">
        <v>187.2</v>
      </c>
      <c r="D121" s="142"/>
      <c r="E121" s="142"/>
      <c r="F121" s="143">
        <v>187.2</v>
      </c>
      <c r="G121" s="143"/>
      <c r="H121" s="141">
        <f t="shared" si="1"/>
        <v>187.2</v>
      </c>
      <c r="I121" s="142" t="s">
        <v>2007</v>
      </c>
      <c r="J121" s="147" t="s">
        <v>1522</v>
      </c>
      <c r="K121" s="148" t="s">
        <v>1949</v>
      </c>
    </row>
    <row r="122" spans="1:11">
      <c r="A122" s="142" t="s">
        <v>2123</v>
      </c>
      <c r="B122" s="142"/>
      <c r="C122" s="143">
        <v>171</v>
      </c>
      <c r="D122" s="142"/>
      <c r="E122" s="142"/>
      <c r="F122" s="143">
        <v>171</v>
      </c>
      <c r="G122" s="143"/>
      <c r="H122" s="141">
        <f t="shared" si="1"/>
        <v>171</v>
      </c>
      <c r="I122" s="142" t="s">
        <v>2007</v>
      </c>
      <c r="J122" s="147" t="s">
        <v>1522</v>
      </c>
      <c r="K122" s="148" t="s">
        <v>1951</v>
      </c>
    </row>
    <row r="123" spans="1:11">
      <c r="A123" s="142" t="s">
        <v>2124</v>
      </c>
      <c r="B123" s="142"/>
      <c r="C123" s="143">
        <v>164.5</v>
      </c>
      <c r="D123" s="142"/>
      <c r="E123" s="142"/>
      <c r="F123" s="143">
        <v>164.5</v>
      </c>
      <c r="G123" s="143"/>
      <c r="H123" s="141">
        <f t="shared" si="1"/>
        <v>164.5</v>
      </c>
      <c r="I123" s="142" t="s">
        <v>2007</v>
      </c>
      <c r="J123" s="147" t="s">
        <v>1525</v>
      </c>
      <c r="K123" s="148"/>
    </row>
    <row r="124" spans="1:11">
      <c r="A124" s="142" t="s">
        <v>2125</v>
      </c>
      <c r="B124" s="142"/>
      <c r="C124" s="143">
        <v>159.75</v>
      </c>
      <c r="D124" s="142"/>
      <c r="E124" s="142"/>
      <c r="F124" s="143">
        <v>159.75</v>
      </c>
      <c r="G124" s="143"/>
      <c r="H124" s="141">
        <f t="shared" si="1"/>
        <v>159.75</v>
      </c>
      <c r="I124" s="142" t="s">
        <v>2007</v>
      </c>
      <c r="J124" s="147" t="s">
        <v>1529</v>
      </c>
      <c r="K124" s="148" t="s">
        <v>1953</v>
      </c>
    </row>
    <row r="125" spans="1:11">
      <c r="A125" s="142" t="s">
        <v>2126</v>
      </c>
      <c r="B125" s="142"/>
      <c r="C125" s="143">
        <v>156</v>
      </c>
      <c r="D125" s="142"/>
      <c r="E125" s="142"/>
      <c r="F125" s="143">
        <v>156</v>
      </c>
      <c r="G125" s="143"/>
      <c r="H125" s="141">
        <f t="shared" si="1"/>
        <v>156</v>
      </c>
      <c r="I125" s="142" t="s">
        <v>2007</v>
      </c>
      <c r="J125" s="147" t="s">
        <v>1522</v>
      </c>
      <c r="K125" s="148" t="s">
        <v>1955</v>
      </c>
    </row>
    <row r="126" spans="1:11">
      <c r="A126" s="142" t="s">
        <v>2127</v>
      </c>
      <c r="B126" s="142"/>
      <c r="C126" s="143">
        <v>150</v>
      </c>
      <c r="D126" s="142"/>
      <c r="E126" s="142"/>
      <c r="F126" s="143">
        <v>150</v>
      </c>
      <c r="G126" s="143"/>
      <c r="H126" s="141">
        <f t="shared" si="1"/>
        <v>150</v>
      </c>
      <c r="I126" s="142" t="s">
        <v>2007</v>
      </c>
      <c r="J126" s="147" t="s">
        <v>1529</v>
      </c>
      <c r="K126" s="148" t="s">
        <v>1957</v>
      </c>
    </row>
    <row r="127" spans="1:11">
      <c r="A127" s="142" t="s">
        <v>2128</v>
      </c>
      <c r="B127" s="142"/>
      <c r="C127" s="143">
        <v>150</v>
      </c>
      <c r="D127" s="142"/>
      <c r="E127" s="142"/>
      <c r="F127" s="143">
        <v>150</v>
      </c>
      <c r="G127" s="143"/>
      <c r="H127" s="141">
        <f t="shared" si="1"/>
        <v>150</v>
      </c>
      <c r="I127" s="142" t="s">
        <v>2007</v>
      </c>
      <c r="J127" s="147" t="s">
        <v>1525</v>
      </c>
      <c r="K127" s="148"/>
    </row>
    <row r="128" spans="1:11">
      <c r="A128" s="142" t="s">
        <v>2129</v>
      </c>
      <c r="B128" s="142"/>
      <c r="C128" s="143">
        <v>126</v>
      </c>
      <c r="D128" s="142"/>
      <c r="E128" s="142"/>
      <c r="F128" s="143">
        <v>126</v>
      </c>
      <c r="G128" s="143"/>
      <c r="H128" s="141">
        <f t="shared" si="1"/>
        <v>126</v>
      </c>
      <c r="I128" s="142" t="s">
        <v>2007</v>
      </c>
      <c r="J128" s="147" t="s">
        <v>1525</v>
      </c>
      <c r="K128" s="148"/>
    </row>
    <row r="129" spans="1:11">
      <c r="A129" s="142" t="s">
        <v>2130</v>
      </c>
      <c r="B129" s="142"/>
      <c r="C129" s="143">
        <v>126</v>
      </c>
      <c r="D129" s="142"/>
      <c r="E129" s="142"/>
      <c r="F129" s="143">
        <v>126</v>
      </c>
      <c r="G129" s="143"/>
      <c r="H129" s="141">
        <f t="shared" si="1"/>
        <v>126</v>
      </c>
      <c r="I129" s="142" t="s">
        <v>2007</v>
      </c>
      <c r="J129" s="147" t="s">
        <v>1525</v>
      </c>
      <c r="K129" s="148"/>
    </row>
    <row r="130" spans="1:11">
      <c r="A130" s="142" t="s">
        <v>2131</v>
      </c>
      <c r="B130" s="142"/>
      <c r="C130" s="143">
        <v>120</v>
      </c>
      <c r="D130" s="142"/>
      <c r="E130" s="142"/>
      <c r="F130" s="143">
        <v>120</v>
      </c>
      <c r="G130" s="143"/>
      <c r="H130" s="141">
        <f t="shared" si="1"/>
        <v>120</v>
      </c>
      <c r="I130" s="142" t="s">
        <v>2007</v>
      </c>
      <c r="J130" s="147" t="s">
        <v>1522</v>
      </c>
      <c r="K130" s="148" t="s">
        <v>1962</v>
      </c>
    </row>
    <row r="131" spans="1:11">
      <c r="A131" s="142" t="s">
        <v>2132</v>
      </c>
      <c r="B131" s="142"/>
      <c r="C131" s="143">
        <v>110</v>
      </c>
      <c r="D131" s="142"/>
      <c r="E131" s="142"/>
      <c r="F131" s="143">
        <v>110</v>
      </c>
      <c r="G131" s="143"/>
      <c r="H131" s="141">
        <f t="shared" si="1"/>
        <v>110</v>
      </c>
      <c r="I131" s="142" t="s">
        <v>2007</v>
      </c>
      <c r="J131" s="147" t="s">
        <v>1533</v>
      </c>
      <c r="K131" s="148" t="s">
        <v>1964</v>
      </c>
    </row>
    <row r="132" spans="1:11">
      <c r="A132" s="142" t="s">
        <v>2133</v>
      </c>
      <c r="B132" s="142"/>
      <c r="C132" s="143">
        <v>106.8</v>
      </c>
      <c r="D132" s="142"/>
      <c r="E132" s="142"/>
      <c r="F132" s="143">
        <v>106.8</v>
      </c>
      <c r="G132" s="143"/>
      <c r="H132" s="141">
        <f t="shared" ref="H132:H147" si="2">F132</f>
        <v>106.8</v>
      </c>
      <c r="I132" s="142" t="s">
        <v>2007</v>
      </c>
      <c r="J132" s="147" t="s">
        <v>1525</v>
      </c>
      <c r="K132" s="142"/>
    </row>
    <row r="133" spans="1:11">
      <c r="A133" s="142" t="s">
        <v>2134</v>
      </c>
      <c r="B133" s="142"/>
      <c r="C133" s="143">
        <v>75.6</v>
      </c>
      <c r="D133" s="142"/>
      <c r="E133" s="142"/>
      <c r="F133" s="143">
        <v>75.6</v>
      </c>
      <c r="G133" s="143"/>
      <c r="H133" s="141">
        <f t="shared" si="2"/>
        <v>75.6</v>
      </c>
      <c r="I133" s="142" t="s">
        <v>2007</v>
      </c>
      <c r="J133" s="147" t="s">
        <v>1522</v>
      </c>
      <c r="K133" s="148" t="s">
        <v>1967</v>
      </c>
    </row>
    <row r="134" spans="1:11">
      <c r="A134" s="142" t="s">
        <v>2135</v>
      </c>
      <c r="B134" s="142"/>
      <c r="C134" s="143">
        <v>30</v>
      </c>
      <c r="D134" s="142"/>
      <c r="E134" s="142"/>
      <c r="F134" s="143">
        <v>30</v>
      </c>
      <c r="G134" s="143"/>
      <c r="H134" s="141">
        <f t="shared" si="2"/>
        <v>30</v>
      </c>
      <c r="I134" s="142" t="s">
        <v>2007</v>
      </c>
      <c r="J134" s="147" t="s">
        <v>1529</v>
      </c>
      <c r="K134" s="148" t="s">
        <v>1969</v>
      </c>
    </row>
    <row r="135" spans="1:11">
      <c r="A135" s="142" t="s">
        <v>2136</v>
      </c>
      <c r="B135" s="142"/>
      <c r="C135" s="143">
        <v>10</v>
      </c>
      <c r="D135" s="142"/>
      <c r="E135" s="142"/>
      <c r="F135" s="143">
        <v>10</v>
      </c>
      <c r="G135" s="143"/>
      <c r="H135" s="141">
        <f t="shared" si="2"/>
        <v>10</v>
      </c>
      <c r="I135" s="142" t="s">
        <v>2007</v>
      </c>
      <c r="J135" s="147" t="s">
        <v>1529</v>
      </c>
      <c r="K135" s="148" t="s">
        <v>1970</v>
      </c>
    </row>
    <row r="136" spans="1:11">
      <c r="A136" s="142" t="s">
        <v>2137</v>
      </c>
      <c r="B136" s="142"/>
      <c r="C136" s="143">
        <v>8.5</v>
      </c>
      <c r="D136" s="142"/>
      <c r="E136" s="142"/>
      <c r="F136" s="143">
        <v>8.5</v>
      </c>
      <c r="G136" s="143"/>
      <c r="H136" s="141">
        <f t="shared" si="2"/>
        <v>8.5</v>
      </c>
      <c r="I136" s="142" t="s">
        <v>2007</v>
      </c>
      <c r="J136" s="147" t="s">
        <v>1522</v>
      </c>
      <c r="K136" s="148" t="s">
        <v>1972</v>
      </c>
    </row>
    <row r="137" spans="1:11">
      <c r="A137" s="142" t="s">
        <v>2138</v>
      </c>
      <c r="B137" s="142"/>
      <c r="C137" s="142">
        <v>16800</v>
      </c>
      <c r="D137" s="142"/>
      <c r="E137" s="142"/>
      <c r="F137" s="143">
        <v>16800</v>
      </c>
      <c r="G137" s="143"/>
      <c r="H137" s="141">
        <f t="shared" si="2"/>
        <v>16800</v>
      </c>
      <c r="I137" s="142" t="s">
        <v>2139</v>
      </c>
      <c r="J137" s="142" t="s">
        <v>1525</v>
      </c>
      <c r="K137" s="142"/>
    </row>
    <row r="138" spans="1:11">
      <c r="A138" s="142" t="s">
        <v>2140</v>
      </c>
      <c r="B138" s="142"/>
      <c r="C138" s="142">
        <v>4500</v>
      </c>
      <c r="D138" s="142"/>
      <c r="E138" s="142"/>
      <c r="F138" s="143">
        <v>4500</v>
      </c>
      <c r="G138" s="143"/>
      <c r="H138" s="141">
        <f t="shared" si="2"/>
        <v>4500</v>
      </c>
      <c r="I138" s="142" t="s">
        <v>2139</v>
      </c>
      <c r="J138" s="142" t="s">
        <v>1529</v>
      </c>
      <c r="K138" s="142" t="s">
        <v>1975</v>
      </c>
    </row>
    <row r="139" spans="1:11">
      <c r="A139" s="142" t="s">
        <v>2141</v>
      </c>
      <c r="B139" s="142"/>
      <c r="C139" s="142">
        <v>3079</v>
      </c>
      <c r="D139" s="142"/>
      <c r="E139" s="142"/>
      <c r="F139" s="143">
        <v>3079</v>
      </c>
      <c r="G139" s="143"/>
      <c r="H139" s="141">
        <f t="shared" si="2"/>
        <v>3079</v>
      </c>
      <c r="I139" s="142" t="s">
        <v>2139</v>
      </c>
      <c r="J139" s="147" t="s">
        <v>1525</v>
      </c>
      <c r="K139" s="142"/>
    </row>
    <row r="140" spans="1:11">
      <c r="A140" s="142" t="s">
        <v>2142</v>
      </c>
      <c r="B140" s="142"/>
      <c r="C140" s="142">
        <v>2766</v>
      </c>
      <c r="D140" s="142"/>
      <c r="E140" s="142"/>
      <c r="F140" s="143">
        <v>2766</v>
      </c>
      <c r="G140" s="143"/>
      <c r="H140" s="141">
        <f t="shared" si="2"/>
        <v>2766</v>
      </c>
      <c r="I140" s="142" t="s">
        <v>2139</v>
      </c>
      <c r="J140" s="147" t="s">
        <v>1525</v>
      </c>
      <c r="K140" s="142"/>
    </row>
    <row r="141" spans="1:11">
      <c r="A141" s="142" t="s">
        <v>2143</v>
      </c>
      <c r="B141" s="142"/>
      <c r="C141" s="142">
        <v>2336</v>
      </c>
      <c r="D141" s="142"/>
      <c r="E141" s="142"/>
      <c r="F141" s="143">
        <v>2336</v>
      </c>
      <c r="G141" s="143"/>
      <c r="H141" s="141">
        <f t="shared" si="2"/>
        <v>2336</v>
      </c>
      <c r="I141" s="142" t="s">
        <v>2139</v>
      </c>
      <c r="J141" s="147" t="s">
        <v>1525</v>
      </c>
      <c r="K141" s="142"/>
    </row>
    <row r="142" spans="1:11">
      <c r="A142" s="149" t="s">
        <v>1979</v>
      </c>
      <c r="B142" s="142"/>
      <c r="C142" s="142">
        <v>1861.4</v>
      </c>
      <c r="D142" s="142"/>
      <c r="E142" s="142"/>
      <c r="F142" s="143">
        <v>1861.4</v>
      </c>
      <c r="G142" s="143"/>
      <c r="H142" s="141">
        <f t="shared" si="2"/>
        <v>1861.4</v>
      </c>
      <c r="I142" s="142" t="s">
        <v>2139</v>
      </c>
      <c r="J142" s="142" t="s">
        <v>1525</v>
      </c>
      <c r="K142" s="142"/>
    </row>
    <row r="143" spans="1:11">
      <c r="A143" s="142" t="s">
        <v>2144</v>
      </c>
      <c r="B143" s="142"/>
      <c r="C143" s="142">
        <v>1350</v>
      </c>
      <c r="D143" s="142"/>
      <c r="E143" s="142"/>
      <c r="F143" s="143">
        <v>1350</v>
      </c>
      <c r="G143" s="143"/>
      <c r="H143" s="141">
        <f t="shared" si="2"/>
        <v>1350</v>
      </c>
      <c r="I143" s="142" t="s">
        <v>2139</v>
      </c>
      <c r="J143" s="142" t="s">
        <v>1525</v>
      </c>
      <c r="K143" s="142"/>
    </row>
    <row r="144" spans="1:11">
      <c r="A144" s="142" t="s">
        <v>2145</v>
      </c>
      <c r="B144" s="142"/>
      <c r="C144" s="142">
        <v>1111</v>
      </c>
      <c r="D144" s="142"/>
      <c r="E144" s="142"/>
      <c r="F144" s="143">
        <v>1111</v>
      </c>
      <c r="G144" s="143"/>
      <c r="H144" s="141">
        <f t="shared" si="2"/>
        <v>1111</v>
      </c>
      <c r="I144" s="142" t="s">
        <v>2139</v>
      </c>
      <c r="J144" s="142" t="s">
        <v>1525</v>
      </c>
      <c r="K144" s="142"/>
    </row>
    <row r="145" spans="1:11">
      <c r="A145" s="149" t="s">
        <v>1982</v>
      </c>
      <c r="B145" s="142"/>
      <c r="C145" s="142">
        <v>1000</v>
      </c>
      <c r="D145" s="142"/>
      <c r="E145" s="142"/>
      <c r="F145" s="143">
        <v>1000</v>
      </c>
      <c r="G145" s="143"/>
      <c r="H145" s="141">
        <f t="shared" si="2"/>
        <v>1000</v>
      </c>
      <c r="I145" s="142" t="s">
        <v>2139</v>
      </c>
      <c r="J145" s="142" t="s">
        <v>1525</v>
      </c>
      <c r="K145" s="142"/>
    </row>
    <row r="146" spans="1:11">
      <c r="A146" s="142" t="s">
        <v>2146</v>
      </c>
      <c r="B146" s="142"/>
      <c r="C146" s="142">
        <v>576</v>
      </c>
      <c r="D146" s="142"/>
      <c r="E146" s="142"/>
      <c r="F146" s="143">
        <v>576</v>
      </c>
      <c r="G146" s="143"/>
      <c r="H146" s="141">
        <f t="shared" si="2"/>
        <v>576</v>
      </c>
      <c r="I146" s="142" t="s">
        <v>2139</v>
      </c>
      <c r="J146" s="142" t="s">
        <v>1525</v>
      </c>
      <c r="K146" s="142"/>
    </row>
    <row r="147" spans="1:11">
      <c r="A147" s="142" t="s">
        <v>2147</v>
      </c>
      <c r="B147" s="142"/>
      <c r="C147" s="142">
        <v>240</v>
      </c>
      <c r="D147" s="142"/>
      <c r="E147" s="142"/>
      <c r="F147" s="143">
        <v>240</v>
      </c>
      <c r="G147" s="143"/>
      <c r="H147" s="141">
        <f t="shared" si="2"/>
        <v>240</v>
      </c>
      <c r="I147" s="142" t="s">
        <v>2139</v>
      </c>
      <c r="J147" s="142" t="s">
        <v>1525</v>
      </c>
      <c r="K147" s="142"/>
    </row>
    <row r="148" spans="1:11">
      <c r="A148" s="149" t="s">
        <v>1985</v>
      </c>
      <c r="B148" s="142"/>
      <c r="C148" s="142">
        <v>150</v>
      </c>
      <c r="D148" s="142"/>
      <c r="E148" s="142"/>
      <c r="F148" s="143">
        <v>150</v>
      </c>
      <c r="G148" s="143">
        <f>F148</f>
        <v>150</v>
      </c>
      <c r="H148" s="143"/>
      <c r="I148" s="142" t="s">
        <v>2139</v>
      </c>
      <c r="J148" s="142" t="s">
        <v>1525</v>
      </c>
      <c r="K148" s="152"/>
    </row>
    <row r="149" spans="1:11">
      <c r="A149" s="142" t="s">
        <v>2148</v>
      </c>
      <c r="B149" s="142"/>
      <c r="C149" s="142">
        <v>148.78</v>
      </c>
      <c r="D149" s="142"/>
      <c r="E149" s="142"/>
      <c r="F149" s="143">
        <v>148.78</v>
      </c>
      <c r="G149" s="143"/>
      <c r="H149" s="141">
        <f t="shared" ref="H149:H157" si="3">F149</f>
        <v>148.78</v>
      </c>
      <c r="I149" s="142" t="s">
        <v>2139</v>
      </c>
      <c r="J149" s="142" t="s">
        <v>1529</v>
      </c>
      <c r="K149" s="142" t="s">
        <v>1987</v>
      </c>
    </row>
    <row r="150" spans="1:11">
      <c r="A150" s="142" t="s">
        <v>2149</v>
      </c>
      <c r="B150" s="142"/>
      <c r="C150" s="142">
        <v>80</v>
      </c>
      <c r="D150" s="142"/>
      <c r="E150" s="142"/>
      <c r="F150" s="143">
        <v>80</v>
      </c>
      <c r="G150" s="143"/>
      <c r="H150" s="141">
        <f t="shared" si="3"/>
        <v>80</v>
      </c>
      <c r="I150" s="142" t="s">
        <v>2139</v>
      </c>
      <c r="J150" s="142" t="s">
        <v>1525</v>
      </c>
      <c r="K150" s="142"/>
    </row>
    <row r="151" spans="1:11">
      <c r="A151" s="142" t="s">
        <v>2150</v>
      </c>
      <c r="B151" s="142"/>
      <c r="C151" s="142">
        <v>72</v>
      </c>
      <c r="D151" s="142"/>
      <c r="E151" s="142"/>
      <c r="F151" s="143">
        <v>72</v>
      </c>
      <c r="G151" s="143"/>
      <c r="H151" s="141">
        <f t="shared" si="3"/>
        <v>72</v>
      </c>
      <c r="I151" s="142" t="s">
        <v>2139</v>
      </c>
      <c r="J151" s="142" t="s">
        <v>1522</v>
      </c>
      <c r="K151" s="142" t="s">
        <v>1989</v>
      </c>
    </row>
    <row r="152" spans="1:11">
      <c r="A152" s="142" t="s">
        <v>2151</v>
      </c>
      <c r="B152" s="142"/>
      <c r="C152" s="142">
        <v>70</v>
      </c>
      <c r="D152" s="142"/>
      <c r="E152" s="142"/>
      <c r="F152" s="143">
        <v>70</v>
      </c>
      <c r="G152" s="143"/>
      <c r="H152" s="141">
        <f t="shared" si="3"/>
        <v>70</v>
      </c>
      <c r="I152" s="142" t="s">
        <v>2139</v>
      </c>
      <c r="J152" s="142" t="s">
        <v>1522</v>
      </c>
      <c r="K152" s="142" t="s">
        <v>1991</v>
      </c>
    </row>
    <row r="153" spans="1:11">
      <c r="A153" s="142" t="s">
        <v>2152</v>
      </c>
      <c r="B153" s="142"/>
      <c r="C153" s="142">
        <v>40</v>
      </c>
      <c r="D153" s="142"/>
      <c r="E153" s="142"/>
      <c r="F153" s="143">
        <v>40</v>
      </c>
      <c r="G153" s="143"/>
      <c r="H153" s="141">
        <f t="shared" si="3"/>
        <v>40</v>
      </c>
      <c r="I153" s="142" t="s">
        <v>2139</v>
      </c>
      <c r="J153" s="142" t="s">
        <v>1525</v>
      </c>
      <c r="K153" s="142"/>
    </row>
    <row r="154" spans="1:11">
      <c r="A154" s="142" t="s">
        <v>2153</v>
      </c>
      <c r="B154" s="142"/>
      <c r="C154" s="142">
        <v>30.8</v>
      </c>
      <c r="D154" s="142"/>
      <c r="E154" s="142"/>
      <c r="F154" s="143">
        <v>30.8</v>
      </c>
      <c r="G154" s="143"/>
      <c r="H154" s="141">
        <f t="shared" si="3"/>
        <v>30.8</v>
      </c>
      <c r="I154" s="142" t="s">
        <v>2139</v>
      </c>
      <c r="J154" s="142" t="s">
        <v>1525</v>
      </c>
      <c r="K154" s="142"/>
    </row>
    <row r="155" spans="1:11">
      <c r="A155" s="142" t="s">
        <v>2154</v>
      </c>
      <c r="B155" s="142"/>
      <c r="C155" s="142">
        <v>22</v>
      </c>
      <c r="D155" s="142"/>
      <c r="E155" s="142"/>
      <c r="F155" s="143">
        <v>22</v>
      </c>
      <c r="G155" s="143"/>
      <c r="H155" s="141">
        <f t="shared" si="3"/>
        <v>22</v>
      </c>
      <c r="I155" s="142" t="s">
        <v>2139</v>
      </c>
      <c r="J155" s="142" t="s">
        <v>1525</v>
      </c>
      <c r="K155" s="142"/>
    </row>
    <row r="156" spans="1:11">
      <c r="A156" s="142" t="s">
        <v>2155</v>
      </c>
      <c r="B156" s="142"/>
      <c r="C156" s="142">
        <v>2.2</v>
      </c>
      <c r="D156" s="142"/>
      <c r="E156" s="142"/>
      <c r="F156" s="143">
        <v>2.2</v>
      </c>
      <c r="G156" s="143"/>
      <c r="H156" s="141">
        <f t="shared" si="3"/>
        <v>2.2</v>
      </c>
      <c r="I156" s="142" t="s">
        <v>2139</v>
      </c>
      <c r="J156" s="142" t="s">
        <v>1525</v>
      </c>
      <c r="K156" s="142"/>
    </row>
    <row r="157" spans="1:11">
      <c r="A157" s="149" t="s">
        <v>1996</v>
      </c>
      <c r="B157" s="142"/>
      <c r="C157" s="142">
        <v>0.8</v>
      </c>
      <c r="D157" s="142"/>
      <c r="E157" s="150"/>
      <c r="F157" s="143">
        <v>0.8</v>
      </c>
      <c r="G157" s="143"/>
      <c r="H157" s="141">
        <f t="shared" si="3"/>
        <v>0.8</v>
      </c>
      <c r="I157" s="142" t="s">
        <v>2139</v>
      </c>
      <c r="J157" s="142" t="s">
        <v>1525</v>
      </c>
      <c r="K157" s="142"/>
    </row>
    <row r="158" s="129" customFormat="1" spans="1:11">
      <c r="A158" s="151" t="s">
        <v>2156</v>
      </c>
      <c r="B158" s="152"/>
      <c r="C158" s="153">
        <f t="shared" ref="C158:H158" si="4">SUM(C4:C157)</f>
        <v>827083.59</v>
      </c>
      <c r="D158" s="153">
        <f t="shared" si="4"/>
        <v>0</v>
      </c>
      <c r="E158" s="153">
        <f t="shared" si="4"/>
        <v>0</v>
      </c>
      <c r="F158" s="153">
        <f t="shared" si="4"/>
        <v>827083.59</v>
      </c>
      <c r="G158" s="153">
        <f t="shared" si="4"/>
        <v>150</v>
      </c>
      <c r="H158" s="153">
        <f t="shared" si="4"/>
        <v>826933.59</v>
      </c>
      <c r="I158" s="152"/>
      <c r="J158" s="142"/>
      <c r="K158" s="142"/>
    </row>
  </sheetData>
  <mergeCells count="11">
    <mergeCell ref="A1:K1"/>
    <mergeCell ref="G2:H2"/>
    <mergeCell ref="A2:A3"/>
    <mergeCell ref="B2:B3"/>
    <mergeCell ref="C2:C3"/>
    <mergeCell ref="D2:D3"/>
    <mergeCell ref="E2:E3"/>
    <mergeCell ref="F2:F3"/>
    <mergeCell ref="I2:I3"/>
    <mergeCell ref="J2:J3"/>
    <mergeCell ref="K2:K3"/>
  </mergeCells>
  <pageMargins left="0.7" right="0.7" top="0.75" bottom="0.75" header="0.3" footer="0.3"/>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1:A86"/>
  <sheetViews>
    <sheetView topLeftCell="A70" workbookViewId="0">
      <selection activeCell="N89" sqref="N89"/>
    </sheetView>
  </sheetViews>
  <sheetFormatPr defaultColWidth="9" defaultRowHeight="15.75"/>
  <cols>
    <col min="1" max="1" width="9" style="128"/>
  </cols>
  <sheetData>
    <row r="11" spans="1:1">
      <c r="A11" s="128">
        <v>13</v>
      </c>
    </row>
    <row r="31" spans="1:1">
      <c r="A31" s="128">
        <v>34</v>
      </c>
    </row>
    <row r="52" spans="1:1">
      <c r="A52" s="128">
        <v>74</v>
      </c>
    </row>
    <row r="74" spans="1:1">
      <c r="A74" s="128">
        <v>89</v>
      </c>
    </row>
    <row r="86" spans="1:1">
      <c r="A86" s="128">
        <v>90</v>
      </c>
    </row>
  </sheetData>
  <pageMargins left="0.75" right="0.75" top="1" bottom="1" header="0.5" footer="0.5"/>
  <headerFooter/>
  <drawing r:id="rId1"/>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view="pageBreakPreview" zoomScale="90" zoomScaleNormal="100" workbookViewId="0">
      <selection activeCell="H12" sqref="H12"/>
    </sheetView>
  </sheetViews>
  <sheetFormatPr defaultColWidth="9" defaultRowHeight="15.75" customHeight="1" outlineLevelCol="6"/>
  <cols>
    <col min="1" max="1" width="7.875" style="13" customWidth="1"/>
    <col min="2" max="2" width="30" style="13" customWidth="1"/>
    <col min="3" max="3" width="13.875" style="13" customWidth="1"/>
    <col min="4" max="4" width="20.375" style="13" customWidth="1"/>
    <col min="5" max="5" width="20.25" style="13" customWidth="1"/>
    <col min="6" max="6" width="18.125" style="13" customWidth="1"/>
    <col min="7" max="16384" width="9" style="13"/>
  </cols>
  <sheetData>
    <row r="1" s="11" customFormat="1" ht="30" customHeight="1" spans="1:6">
      <c r="A1" s="14" t="s">
        <v>2157</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17"/>
      <c r="F3" s="41" t="s">
        <v>2158</v>
      </c>
    </row>
    <row r="4" customHeight="1" spans="1:6">
      <c r="A4" s="115" t="str">
        <f>基础信息!A2</f>
        <v>被评估单位：江苏省糖烟酒总公司</v>
      </c>
      <c r="F4" s="21" t="s">
        <v>119</v>
      </c>
    </row>
    <row r="5" s="114" customFormat="1" customHeight="1" spans="1:6">
      <c r="A5" s="116" t="s">
        <v>120</v>
      </c>
      <c r="B5" s="116" t="s">
        <v>1180</v>
      </c>
      <c r="C5" s="116" t="s">
        <v>261</v>
      </c>
      <c r="D5" s="117" t="s">
        <v>86</v>
      </c>
      <c r="E5" s="116" t="s">
        <v>87</v>
      </c>
      <c r="F5" s="116" t="s">
        <v>182</v>
      </c>
    </row>
    <row r="6" s="70" customFormat="1" customHeight="1" spans="1:7">
      <c r="A6" s="82">
        <v>1</v>
      </c>
      <c r="B6" s="83" t="s">
        <v>2159</v>
      </c>
      <c r="C6" s="92">
        <v>44377</v>
      </c>
      <c r="D6" s="86">
        <f>10512263.67+2751360.72+1230+1735145.61</f>
        <v>15000000</v>
      </c>
      <c r="E6" s="86">
        <f>D6</f>
        <v>15000000</v>
      </c>
      <c r="F6" s="118"/>
      <c r="G6" s="113"/>
    </row>
    <row r="7" s="70" customFormat="1" customHeight="1" spans="1:6">
      <c r="A7" s="82"/>
      <c r="B7" s="83"/>
      <c r="C7" s="84"/>
      <c r="D7" s="86"/>
      <c r="E7" s="86"/>
      <c r="F7" s="118"/>
    </row>
    <row r="8" customHeight="1" spans="1:6">
      <c r="A8" s="24"/>
      <c r="B8" s="119"/>
      <c r="C8" s="26"/>
      <c r="D8" s="28"/>
      <c r="E8" s="28"/>
      <c r="F8" s="120"/>
    </row>
    <row r="9" customHeight="1" spans="1:6">
      <c r="A9" s="24"/>
      <c r="B9" s="119"/>
      <c r="C9" s="26"/>
      <c r="D9" s="28"/>
      <c r="E9" s="28"/>
      <c r="F9" s="120"/>
    </row>
    <row r="10" customHeight="1" spans="1:6">
      <c r="A10" s="24"/>
      <c r="B10" s="119"/>
      <c r="C10" s="26"/>
      <c r="D10" s="28"/>
      <c r="E10" s="28"/>
      <c r="F10" s="120"/>
    </row>
    <row r="11" customHeight="1" spans="1:6">
      <c r="A11" s="24"/>
      <c r="B11" s="119"/>
      <c r="C11" s="26"/>
      <c r="D11" s="28"/>
      <c r="E11" s="28"/>
      <c r="F11" s="120"/>
    </row>
    <row r="12" customHeight="1" spans="1:6">
      <c r="A12" s="24"/>
      <c r="B12" s="119"/>
      <c r="C12" s="26"/>
      <c r="D12" s="28"/>
      <c r="E12" s="28"/>
      <c r="F12" s="120"/>
    </row>
    <row r="13" customHeight="1" spans="1:6">
      <c r="A13" s="24"/>
      <c r="B13" s="119"/>
      <c r="C13" s="26"/>
      <c r="D13" s="28"/>
      <c r="E13" s="28"/>
      <c r="F13" s="120"/>
    </row>
    <row r="14" customHeight="1" spans="1:6">
      <c r="A14" s="24"/>
      <c r="B14" s="119"/>
      <c r="C14" s="26"/>
      <c r="D14" s="28"/>
      <c r="E14" s="28"/>
      <c r="F14" s="120"/>
    </row>
    <row r="15" customHeight="1" spans="1:6">
      <c r="A15" s="24"/>
      <c r="B15" s="119"/>
      <c r="C15" s="26"/>
      <c r="D15" s="28"/>
      <c r="E15" s="28"/>
      <c r="F15" s="29"/>
    </row>
    <row r="16" customHeight="1" spans="1:6">
      <c r="A16" s="24"/>
      <c r="B16" s="119"/>
      <c r="C16" s="26"/>
      <c r="D16" s="28"/>
      <c r="E16" s="28"/>
      <c r="F16" s="29"/>
    </row>
    <row r="17" customHeight="1" spans="1:6">
      <c r="A17" s="24"/>
      <c r="B17" s="119"/>
      <c r="C17" s="26"/>
      <c r="D17" s="28"/>
      <c r="E17" s="28"/>
      <c r="F17" s="29"/>
    </row>
    <row r="18" customHeight="1" spans="1:6">
      <c r="A18" s="24"/>
      <c r="B18" s="119"/>
      <c r="C18" s="26"/>
      <c r="D18" s="28"/>
      <c r="E18" s="28"/>
      <c r="F18" s="29"/>
    </row>
    <row r="19" customHeight="1" spans="1:6">
      <c r="A19" s="24"/>
      <c r="B19" s="119"/>
      <c r="C19" s="26"/>
      <c r="D19" s="28"/>
      <c r="E19" s="28"/>
      <c r="F19" s="29"/>
    </row>
    <row r="20" customHeight="1" spans="1:6">
      <c r="A20" s="24"/>
      <c r="B20" s="119"/>
      <c r="C20" s="26"/>
      <c r="D20" s="28"/>
      <c r="E20" s="28"/>
      <c r="F20" s="29"/>
    </row>
    <row r="21" customHeight="1" spans="1:6">
      <c r="A21" s="24"/>
      <c r="B21" s="25"/>
      <c r="C21" s="26"/>
      <c r="D21" s="28"/>
      <c r="E21" s="28"/>
      <c r="F21" s="29"/>
    </row>
    <row r="22" s="55" customFormat="1" customHeight="1" spans="1:6">
      <c r="A22" s="121" t="s">
        <v>898</v>
      </c>
      <c r="B22" s="122"/>
      <c r="C22" s="123"/>
      <c r="D22" s="124">
        <f>SUM(D6:D21)</f>
        <v>15000000</v>
      </c>
      <c r="E22" s="124">
        <f>SUM(E6:E21)</f>
        <v>15000000</v>
      </c>
      <c r="F22" s="54"/>
    </row>
    <row r="23" customHeight="1" spans="1:6">
      <c r="A23" s="32" t="str">
        <f>基础信息!A4</f>
        <v>被评估单位填表人：俞蕊</v>
      </c>
      <c r="B23" s="32"/>
      <c r="C23" s="32"/>
      <c r="D23" s="32"/>
      <c r="E23" s="125" t="str">
        <f>基础信息!A3</f>
        <v>评估人员：李美花、刘婧</v>
      </c>
      <c r="F23" s="125"/>
    </row>
    <row r="24" customHeight="1" spans="1:4">
      <c r="A24" s="126" t="str">
        <f>基础信息!A5</f>
        <v>填表日期：2021年8月27日</v>
      </c>
      <c r="B24" s="127"/>
      <c r="C24" s="127"/>
      <c r="D24" s="127"/>
    </row>
  </sheetData>
  <mergeCells count="6">
    <mergeCell ref="A1:F1"/>
    <mergeCell ref="A2:F2"/>
    <mergeCell ref="A22:B22"/>
    <mergeCell ref="A23:D23"/>
    <mergeCell ref="E23:F23"/>
    <mergeCell ref="A24:D24"/>
  </mergeCells>
  <printOptions horizontalCentered="1"/>
  <pageMargins left="1" right="1" top="0.87" bottom="0.87" header="1.06" footer="0.51"/>
  <pageSetup paperSize="9" fitToHeight="0" orientation="landscape" verticalDpi="600"/>
  <headerFooter scaleWithDoc="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5"/>
  <sheetViews>
    <sheetView view="pageBreakPreview" zoomScale="90" zoomScaleNormal="100" workbookViewId="0">
      <selection activeCell="O20" sqref="O20"/>
    </sheetView>
  </sheetViews>
  <sheetFormatPr defaultColWidth="9" defaultRowHeight="15.75" customHeight="1"/>
  <cols>
    <col min="1" max="1" width="5.375" style="461" customWidth="1"/>
    <col min="2" max="2" width="19.375" style="461" customWidth="1"/>
    <col min="3" max="3" width="6.875" style="461" customWidth="1"/>
    <col min="4" max="4" width="12.375" style="461" customWidth="1"/>
    <col min="5" max="5" width="15.125" style="461" customWidth="1"/>
    <col min="6" max="6" width="10.125" style="461" customWidth="1"/>
    <col min="7" max="7" width="11.375" style="461" customWidth="1"/>
    <col min="8" max="8" width="9.25" style="461" customWidth="1"/>
    <col min="9" max="9" width="8.5" style="461" customWidth="1"/>
    <col min="10" max="10" width="9.75" style="461" customWidth="1"/>
    <col min="11" max="16384" width="9" style="461"/>
  </cols>
  <sheetData>
    <row r="1" s="458" customFormat="1" ht="30" customHeight="1" spans="1:10">
      <c r="A1" s="462" t="s">
        <v>190</v>
      </c>
      <c r="B1" s="462"/>
      <c r="C1" s="462"/>
      <c r="D1" s="462"/>
      <c r="E1" s="462"/>
      <c r="F1" s="462"/>
      <c r="G1" s="462"/>
      <c r="H1" s="462"/>
      <c r="I1" s="462"/>
      <c r="J1" s="462"/>
    </row>
    <row r="2" ht="14.1" customHeight="1" spans="1:10">
      <c r="A2" s="463" t="str">
        <f>基础信息!A1</f>
        <v>评估基准日：2021年6月30日</v>
      </c>
      <c r="B2" s="464"/>
      <c r="C2" s="464"/>
      <c r="D2" s="464"/>
      <c r="E2" s="464"/>
      <c r="F2" s="464"/>
      <c r="G2" s="464"/>
      <c r="H2" s="464"/>
      <c r="I2" s="464"/>
      <c r="J2" s="464"/>
    </row>
    <row r="3" ht="14.1" customHeight="1" spans="1:10">
      <c r="A3" s="464"/>
      <c r="B3" s="464"/>
      <c r="C3" s="464"/>
      <c r="D3" s="464"/>
      <c r="E3" s="464"/>
      <c r="F3" s="464"/>
      <c r="G3" s="465"/>
      <c r="H3" s="465"/>
      <c r="I3" s="482" t="s">
        <v>191</v>
      </c>
      <c r="J3" s="482"/>
    </row>
    <row r="4" customHeight="1" spans="1:10">
      <c r="A4" s="466" t="str">
        <f>基础信息!A2</f>
        <v>被评估单位：江苏省糖烟酒总公司</v>
      </c>
      <c r="H4" s="467" t="s">
        <v>119</v>
      </c>
      <c r="I4" s="467"/>
      <c r="J4" s="467"/>
    </row>
    <row r="5" s="459" customFormat="1" customHeight="1" spans="1:10">
      <c r="A5" s="468" t="s">
        <v>120</v>
      </c>
      <c r="B5" s="468" t="s">
        <v>192</v>
      </c>
      <c r="C5" s="468" t="s">
        <v>193</v>
      </c>
      <c r="D5" s="468" t="s">
        <v>194</v>
      </c>
      <c r="E5" s="468" t="s">
        <v>195</v>
      </c>
      <c r="F5" s="468" t="s">
        <v>86</v>
      </c>
      <c r="G5" s="468" t="s">
        <v>87</v>
      </c>
      <c r="H5" s="468" t="s">
        <v>88</v>
      </c>
      <c r="I5" s="468" t="s">
        <v>122</v>
      </c>
      <c r="J5" s="468" t="s">
        <v>182</v>
      </c>
    </row>
    <row r="6" customHeight="1" spans="1:10">
      <c r="A6" s="469">
        <v>1</v>
      </c>
      <c r="B6" s="447" t="s">
        <v>196</v>
      </c>
      <c r="C6" s="470" t="s">
        <v>197</v>
      </c>
      <c r="D6" s="471" t="s">
        <v>198</v>
      </c>
      <c r="E6" s="471" t="s">
        <v>198</v>
      </c>
      <c r="F6" s="451">
        <v>957.2</v>
      </c>
      <c r="G6" s="451">
        <f>F6</f>
        <v>957.2</v>
      </c>
      <c r="H6" s="451"/>
      <c r="I6" s="451" t="s">
        <v>199</v>
      </c>
      <c r="J6" s="473"/>
    </row>
    <row r="7" customHeight="1" spans="1:10">
      <c r="A7" s="469"/>
      <c r="B7" s="472"/>
      <c r="C7" s="469"/>
      <c r="D7" s="451"/>
      <c r="E7" s="469"/>
      <c r="F7" s="451"/>
      <c r="G7" s="451"/>
      <c r="H7" s="451"/>
      <c r="I7" s="451" t="s">
        <v>199</v>
      </c>
      <c r="J7" s="473"/>
    </row>
    <row r="8" customHeight="1" spans="1:10">
      <c r="A8" s="469"/>
      <c r="B8" s="472"/>
      <c r="C8" s="469"/>
      <c r="D8" s="451"/>
      <c r="E8" s="469"/>
      <c r="F8" s="451"/>
      <c r="G8" s="451"/>
      <c r="H8" s="451"/>
      <c r="I8" s="451" t="s">
        <v>199</v>
      </c>
      <c r="J8" s="473"/>
    </row>
    <row r="9" customHeight="1" spans="1:10">
      <c r="A9" s="473"/>
      <c r="B9" s="472"/>
      <c r="C9" s="469"/>
      <c r="D9" s="451"/>
      <c r="E9" s="469"/>
      <c r="F9" s="451"/>
      <c r="G9" s="451"/>
      <c r="H9" s="451"/>
      <c r="I9" s="451" t="s">
        <v>199</v>
      </c>
      <c r="J9" s="473"/>
    </row>
    <row r="10" customHeight="1" spans="1:10">
      <c r="A10" s="473"/>
      <c r="B10" s="472"/>
      <c r="C10" s="469"/>
      <c r="D10" s="451"/>
      <c r="E10" s="469"/>
      <c r="F10" s="451"/>
      <c r="G10" s="451"/>
      <c r="H10" s="451"/>
      <c r="I10" s="451" t="s">
        <v>199</v>
      </c>
      <c r="J10" s="473"/>
    </row>
    <row r="11" customHeight="1" spans="1:10">
      <c r="A11" s="473"/>
      <c r="B11" s="447"/>
      <c r="C11" s="469"/>
      <c r="D11" s="451"/>
      <c r="E11" s="469"/>
      <c r="F11" s="451"/>
      <c r="G11" s="451"/>
      <c r="H11" s="451"/>
      <c r="I11" s="451" t="s">
        <v>199</v>
      </c>
      <c r="J11" s="473"/>
    </row>
    <row r="12" customHeight="1" spans="1:10">
      <c r="A12" s="473"/>
      <c r="B12" s="472"/>
      <c r="C12" s="469"/>
      <c r="D12" s="451"/>
      <c r="E12" s="469"/>
      <c r="F12" s="451"/>
      <c r="G12" s="451"/>
      <c r="H12" s="451"/>
      <c r="I12" s="451" t="s">
        <v>199</v>
      </c>
      <c r="J12" s="473"/>
    </row>
    <row r="13" customHeight="1" spans="1:10">
      <c r="A13" s="473"/>
      <c r="B13" s="472"/>
      <c r="C13" s="469"/>
      <c r="D13" s="451"/>
      <c r="E13" s="469"/>
      <c r="F13" s="451"/>
      <c r="G13" s="451"/>
      <c r="H13" s="451"/>
      <c r="I13" s="451" t="s">
        <v>199</v>
      </c>
      <c r="J13" s="473"/>
    </row>
    <row r="14" customHeight="1" spans="1:10">
      <c r="A14" s="473"/>
      <c r="B14" s="472"/>
      <c r="C14" s="469"/>
      <c r="D14" s="451"/>
      <c r="E14" s="469"/>
      <c r="F14" s="451"/>
      <c r="G14" s="451"/>
      <c r="H14" s="451"/>
      <c r="I14" s="451" t="s">
        <v>199</v>
      </c>
      <c r="J14" s="473"/>
    </row>
    <row r="15" customHeight="1" spans="1:10">
      <c r="A15" s="473"/>
      <c r="B15" s="472"/>
      <c r="C15" s="469"/>
      <c r="D15" s="451"/>
      <c r="E15" s="469"/>
      <c r="F15" s="451"/>
      <c r="G15" s="451"/>
      <c r="H15" s="451"/>
      <c r="I15" s="451" t="s">
        <v>199</v>
      </c>
      <c r="J15" s="473"/>
    </row>
    <row r="16" customHeight="1" spans="1:10">
      <c r="A16" s="473"/>
      <c r="B16" s="472"/>
      <c r="C16" s="469"/>
      <c r="D16" s="451"/>
      <c r="E16" s="469"/>
      <c r="F16" s="451"/>
      <c r="G16" s="451"/>
      <c r="H16" s="451"/>
      <c r="I16" s="451" t="s">
        <v>199</v>
      </c>
      <c r="J16" s="473"/>
    </row>
    <row r="17" customHeight="1" spans="1:10">
      <c r="A17" s="473"/>
      <c r="B17" s="472"/>
      <c r="C17" s="469"/>
      <c r="D17" s="451"/>
      <c r="E17" s="469"/>
      <c r="F17" s="451"/>
      <c r="G17" s="451"/>
      <c r="H17" s="451"/>
      <c r="I17" s="451" t="s">
        <v>199</v>
      </c>
      <c r="J17" s="473"/>
    </row>
    <row r="18" customHeight="1" spans="1:10">
      <c r="A18" s="473"/>
      <c r="B18" s="472"/>
      <c r="C18" s="469"/>
      <c r="D18" s="451"/>
      <c r="E18" s="469"/>
      <c r="F18" s="451"/>
      <c r="G18" s="451"/>
      <c r="H18" s="451"/>
      <c r="I18" s="451"/>
      <c r="J18" s="473"/>
    </row>
    <row r="19" customHeight="1" spans="1:10">
      <c r="A19" s="473"/>
      <c r="B19" s="472"/>
      <c r="C19" s="469"/>
      <c r="D19" s="451"/>
      <c r="E19" s="469"/>
      <c r="F19" s="451"/>
      <c r="G19" s="451"/>
      <c r="H19" s="451"/>
      <c r="I19" s="451"/>
      <c r="J19" s="473"/>
    </row>
    <row r="20" customHeight="1" spans="1:10">
      <c r="A20" s="473"/>
      <c r="B20" s="472"/>
      <c r="C20" s="469"/>
      <c r="D20" s="451"/>
      <c r="E20" s="469"/>
      <c r="F20" s="451"/>
      <c r="G20" s="451"/>
      <c r="H20" s="451"/>
      <c r="I20" s="451" t="s">
        <v>199</v>
      </c>
      <c r="J20" s="473"/>
    </row>
    <row r="21" customHeight="1" spans="1:10">
      <c r="A21" s="473"/>
      <c r="B21" s="472"/>
      <c r="C21" s="469"/>
      <c r="D21" s="451"/>
      <c r="E21" s="469"/>
      <c r="F21" s="451"/>
      <c r="G21" s="451"/>
      <c r="H21" s="451"/>
      <c r="I21" s="451"/>
      <c r="J21" s="473"/>
    </row>
    <row r="22" s="460" customFormat="1" customHeight="1" spans="1:10">
      <c r="A22" s="474" t="s">
        <v>200</v>
      </c>
      <c r="B22" s="475"/>
      <c r="C22" s="476"/>
      <c r="D22" s="477"/>
      <c r="E22" s="478"/>
      <c r="F22" s="477">
        <f>SUM(F6:F21)</f>
        <v>957.2</v>
      </c>
      <c r="G22" s="477">
        <f>SUM(G6:G21)</f>
        <v>957.2</v>
      </c>
      <c r="H22" s="477"/>
      <c r="I22" s="477" t="s">
        <v>199</v>
      </c>
      <c r="J22" s="476"/>
    </row>
    <row r="23" customHeight="1" spans="1:10">
      <c r="A23" s="479" t="str">
        <f>基础信息!A4</f>
        <v>被评估单位填表人：俞蕊</v>
      </c>
      <c r="B23" s="479"/>
      <c r="C23" s="479"/>
      <c r="D23" s="479"/>
      <c r="F23" s="57" t="str">
        <f>基础信息!A3</f>
        <v>评估人员：李美花、刘婧</v>
      </c>
      <c r="G23" s="57"/>
      <c r="H23" s="57"/>
      <c r="I23" s="57"/>
      <c r="J23" s="57"/>
    </row>
    <row r="24" customHeight="1" spans="1:4">
      <c r="A24" s="480" t="str">
        <f>基础信息!A5</f>
        <v>填表日期：2021年8月27日</v>
      </c>
      <c r="B24" s="480"/>
      <c r="C24" s="480"/>
      <c r="D24" s="480"/>
    </row>
    <row r="25" customHeight="1" spans="1:4">
      <c r="A25" s="481"/>
      <c r="B25" s="481"/>
      <c r="C25" s="481"/>
      <c r="D25" s="481"/>
    </row>
  </sheetData>
  <mergeCells count="8">
    <mergeCell ref="A1:J1"/>
    <mergeCell ref="A2:J2"/>
    <mergeCell ref="I3:J3"/>
    <mergeCell ref="H4:J4"/>
    <mergeCell ref="A22:B22"/>
    <mergeCell ref="A23:D23"/>
    <mergeCell ref="F23:J23"/>
    <mergeCell ref="A24:D24"/>
  </mergeCells>
  <printOptions horizontalCentered="1"/>
  <pageMargins left="0.8" right="0.8" top="0.67" bottom="0.67" header="1.06" footer="0.51"/>
  <pageSetup paperSize="9" fitToHeight="0" orientation="landscape" horizontalDpi="600" verticalDpi="600"/>
  <headerFooter scaleWithDoc="0"/>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4"/>
  <sheetViews>
    <sheetView view="pageBreakPreview" zoomScale="90" zoomScaleNormal="90" workbookViewId="0">
      <selection activeCell="L18" sqref="L18"/>
    </sheetView>
  </sheetViews>
  <sheetFormatPr defaultColWidth="9" defaultRowHeight="15.75" customHeight="1"/>
  <cols>
    <col min="1" max="1" width="7.08333333333333" style="70" customWidth="1"/>
    <col min="2" max="2" width="14.3" style="70" customWidth="1"/>
    <col min="3" max="3" width="14" style="70" customWidth="1"/>
    <col min="4" max="4" width="18.75" style="70" customWidth="1"/>
    <col min="5" max="6" width="16.525" style="70" customWidth="1"/>
    <col min="7" max="7" width="34.025" style="70" customWidth="1"/>
    <col min="8" max="8" width="10.275" style="70" customWidth="1"/>
    <col min="9" max="9" width="9.85833333333333" style="70" customWidth="1"/>
    <col min="10" max="16384" width="9" style="70"/>
  </cols>
  <sheetData>
    <row r="1" s="68" customFormat="1" ht="30" customHeight="1" spans="1:7">
      <c r="A1" s="72" t="s">
        <v>2160</v>
      </c>
      <c r="B1" s="73"/>
      <c r="C1" s="73"/>
      <c r="D1" s="73"/>
      <c r="E1" s="73"/>
      <c r="F1" s="73"/>
      <c r="G1" s="73"/>
    </row>
    <row r="2" ht="14.1" customHeight="1" spans="1:7">
      <c r="A2" s="74" t="str">
        <f>基础信息!A1</f>
        <v>评估基准日：2021年6月30日</v>
      </c>
      <c r="B2" s="75"/>
      <c r="C2" s="75"/>
      <c r="D2" s="75"/>
      <c r="E2" s="75"/>
      <c r="F2" s="75"/>
      <c r="G2" s="76"/>
    </row>
    <row r="3" ht="14.1" customHeight="1" spans="1:7">
      <c r="A3" s="75"/>
      <c r="B3" s="75"/>
      <c r="C3" s="75"/>
      <c r="D3" s="75"/>
      <c r="E3" s="75"/>
      <c r="F3" s="75"/>
      <c r="G3" s="77" t="s">
        <v>2161</v>
      </c>
    </row>
    <row r="4" customHeight="1" spans="1:7">
      <c r="A4" s="103" t="str">
        <f>基础信息!A2</f>
        <v>被评估单位：江苏省糖烟酒总公司</v>
      </c>
      <c r="G4" s="79" t="s">
        <v>119</v>
      </c>
    </row>
    <row r="5" s="69" customFormat="1" customHeight="1" spans="1:7">
      <c r="A5" s="80" t="s">
        <v>120</v>
      </c>
      <c r="B5" s="80" t="s">
        <v>2162</v>
      </c>
      <c r="C5" s="80" t="s">
        <v>261</v>
      </c>
      <c r="D5" s="80" t="s">
        <v>2163</v>
      </c>
      <c r="E5" s="81" t="s">
        <v>86</v>
      </c>
      <c r="F5" s="80" t="s">
        <v>87</v>
      </c>
      <c r="G5" s="80" t="s">
        <v>182</v>
      </c>
    </row>
    <row r="6" s="70" customFormat="1" customHeight="1" spans="1:7">
      <c r="A6" s="82">
        <v>1</v>
      </c>
      <c r="B6" s="83" t="s">
        <v>2164</v>
      </c>
      <c r="C6" s="104" t="s">
        <v>2165</v>
      </c>
      <c r="D6" s="83" t="s">
        <v>1183</v>
      </c>
      <c r="E6" s="86">
        <v>-683654.81</v>
      </c>
      <c r="F6" s="86" t="s">
        <v>198</v>
      </c>
      <c r="G6" s="105" t="s">
        <v>2166</v>
      </c>
    </row>
    <row r="7" s="70" customFormat="1" customHeight="1" spans="1:7">
      <c r="A7" s="82">
        <v>2</v>
      </c>
      <c r="B7" s="83" t="s">
        <v>2164</v>
      </c>
      <c r="C7" s="104">
        <v>42248</v>
      </c>
      <c r="D7" s="83" t="s">
        <v>1186</v>
      </c>
      <c r="E7" s="86">
        <v>-4267.25</v>
      </c>
      <c r="F7" s="86" t="s">
        <v>198</v>
      </c>
      <c r="G7" s="105" t="s">
        <v>2166</v>
      </c>
    </row>
    <row r="8" s="70" customFormat="1" customHeight="1" spans="1:7">
      <c r="A8" s="82">
        <v>3</v>
      </c>
      <c r="B8" s="83" t="s">
        <v>2164</v>
      </c>
      <c r="C8" s="104" t="s">
        <v>1188</v>
      </c>
      <c r="D8" s="106" t="s">
        <v>1187</v>
      </c>
      <c r="E8" s="86">
        <v>-13217.97</v>
      </c>
      <c r="F8" s="86" t="s">
        <v>198</v>
      </c>
      <c r="G8" s="105" t="s">
        <v>2166</v>
      </c>
    </row>
    <row r="9" s="70" customFormat="1" customHeight="1" spans="1:7">
      <c r="A9" s="82">
        <v>4</v>
      </c>
      <c r="B9" s="83" t="s">
        <v>2164</v>
      </c>
      <c r="C9" s="104" t="s">
        <v>2165</v>
      </c>
      <c r="D9" s="107" t="s">
        <v>2167</v>
      </c>
      <c r="E9" s="86">
        <v>131867.64</v>
      </c>
      <c r="F9" s="86">
        <f t="shared" ref="F7:F14" si="0">E9</f>
        <v>131867.64</v>
      </c>
      <c r="G9" s="87"/>
    </row>
    <row r="10" s="70" customFormat="1" customHeight="1" spans="1:7">
      <c r="A10" s="82">
        <v>5</v>
      </c>
      <c r="B10" s="83" t="s">
        <v>2164</v>
      </c>
      <c r="C10" s="104" t="s">
        <v>2168</v>
      </c>
      <c r="D10" s="107" t="s">
        <v>2169</v>
      </c>
      <c r="E10" s="86">
        <v>79091.59</v>
      </c>
      <c r="F10" s="86">
        <f t="shared" si="0"/>
        <v>79091.59</v>
      </c>
      <c r="G10" s="87"/>
    </row>
    <row r="11" s="70" customFormat="1" customHeight="1" spans="1:7">
      <c r="A11" s="82">
        <v>6</v>
      </c>
      <c r="B11" s="83" t="s">
        <v>2164</v>
      </c>
      <c r="C11" s="104" t="s">
        <v>1190</v>
      </c>
      <c r="D11" s="106" t="s">
        <v>1189</v>
      </c>
      <c r="E11" s="86">
        <v>-188.27</v>
      </c>
      <c r="F11" s="86" t="s">
        <v>198</v>
      </c>
      <c r="G11" s="105" t="s">
        <v>2166</v>
      </c>
    </row>
    <row r="12" s="70" customFormat="1" customHeight="1" spans="1:7">
      <c r="A12" s="82">
        <v>7</v>
      </c>
      <c r="B12" s="83" t="s">
        <v>2164</v>
      </c>
      <c r="C12" s="104" t="s">
        <v>2170</v>
      </c>
      <c r="D12" s="107" t="s">
        <v>2171</v>
      </c>
      <c r="E12" s="86">
        <v>23906.66</v>
      </c>
      <c r="F12" s="86">
        <f t="shared" si="0"/>
        <v>23906.66</v>
      </c>
      <c r="G12" s="87"/>
    </row>
    <row r="13" s="70" customFormat="1" customHeight="1" spans="1:10">
      <c r="A13" s="82">
        <v>8</v>
      </c>
      <c r="B13" s="83" t="s">
        <v>2164</v>
      </c>
      <c r="C13" s="104">
        <v>44377</v>
      </c>
      <c r="D13" s="108" t="s">
        <v>2172</v>
      </c>
      <c r="E13" s="86">
        <v>6935880</v>
      </c>
      <c r="F13" s="86">
        <f t="shared" si="0"/>
        <v>6935880</v>
      </c>
      <c r="G13" s="109" t="s">
        <v>2173</v>
      </c>
      <c r="J13" s="113"/>
    </row>
    <row r="14" s="70" customFormat="1" customHeight="1" spans="1:10">
      <c r="A14" s="82">
        <v>9</v>
      </c>
      <c r="B14" s="83" t="s">
        <v>2164</v>
      </c>
      <c r="C14" s="104">
        <v>44377</v>
      </c>
      <c r="D14" s="83" t="s">
        <v>2174</v>
      </c>
      <c r="E14" s="86">
        <v>42003958.85</v>
      </c>
      <c r="F14" s="86">
        <f t="shared" si="0"/>
        <v>42003958.85</v>
      </c>
      <c r="G14" s="86"/>
      <c r="J14" s="113"/>
    </row>
    <row r="15" customHeight="1" spans="1:9">
      <c r="A15" s="82"/>
      <c r="B15" s="107"/>
      <c r="C15" s="84"/>
      <c r="D15" s="82"/>
      <c r="E15" s="86"/>
      <c r="F15" s="86"/>
      <c r="G15" s="87"/>
      <c r="I15" s="113"/>
    </row>
    <row r="16" customHeight="1" spans="1:7">
      <c r="A16" s="82"/>
      <c r="B16" s="107"/>
      <c r="C16" s="84"/>
      <c r="D16" s="82"/>
      <c r="E16" s="86"/>
      <c r="F16" s="86"/>
      <c r="G16" s="87"/>
    </row>
    <row r="17" customHeight="1" spans="1:7">
      <c r="A17" s="82"/>
      <c r="B17" s="107"/>
      <c r="C17" s="84"/>
      <c r="D17" s="82"/>
      <c r="E17" s="86"/>
      <c r="F17" s="86"/>
      <c r="G17" s="87"/>
    </row>
    <row r="18" customHeight="1" spans="1:7">
      <c r="A18" s="82"/>
      <c r="B18" s="107"/>
      <c r="C18" s="84"/>
      <c r="D18" s="82"/>
      <c r="E18" s="86"/>
      <c r="F18" s="86"/>
      <c r="G18" s="87"/>
    </row>
    <row r="19" customHeight="1" spans="1:7">
      <c r="A19" s="82"/>
      <c r="B19" s="107"/>
      <c r="C19" s="84"/>
      <c r="D19" s="82"/>
      <c r="E19" s="86"/>
      <c r="F19" s="86"/>
      <c r="G19" s="87"/>
    </row>
    <row r="20" customHeight="1" spans="1:7">
      <c r="A20" s="82"/>
      <c r="B20" s="107"/>
      <c r="C20" s="84"/>
      <c r="D20" s="82"/>
      <c r="E20" s="86"/>
      <c r="F20" s="86"/>
      <c r="G20" s="87"/>
    </row>
    <row r="21" customHeight="1" spans="1:7">
      <c r="A21" s="82"/>
      <c r="B21" s="107"/>
      <c r="C21" s="84"/>
      <c r="D21" s="82"/>
      <c r="E21" s="86"/>
      <c r="F21" s="86"/>
      <c r="G21" s="87"/>
    </row>
    <row r="22" s="71" customFormat="1" customHeight="1" spans="1:7">
      <c r="A22" s="93" t="s">
        <v>898</v>
      </c>
      <c r="B22" s="94"/>
      <c r="C22" s="110"/>
      <c r="D22" s="95"/>
      <c r="E22" s="96">
        <f>SUM(E6:E21)</f>
        <v>48473376.44</v>
      </c>
      <c r="F22" s="96">
        <f>SUM(F6:F21)</f>
        <v>49174704.74</v>
      </c>
      <c r="G22" s="97"/>
    </row>
    <row r="23" customHeight="1" spans="1:7">
      <c r="A23" s="98" t="str">
        <f>基础信息!A4</f>
        <v>被评估单位填表人：俞蕊</v>
      </c>
      <c r="B23" s="98"/>
      <c r="C23" s="98"/>
      <c r="D23" s="98"/>
      <c r="E23" s="111" t="str">
        <f>基础信息!A3</f>
        <v>评估人员：李美花、刘婧</v>
      </c>
      <c r="F23" s="112"/>
      <c r="G23" s="112"/>
    </row>
    <row r="24" customHeight="1" spans="1:4">
      <c r="A24" s="100" t="str">
        <f>基础信息!A5</f>
        <v>填表日期：2021年8月27日</v>
      </c>
      <c r="B24" s="101"/>
      <c r="C24" s="101"/>
      <c r="D24" s="101"/>
    </row>
  </sheetData>
  <mergeCells count="5">
    <mergeCell ref="A1:G1"/>
    <mergeCell ref="A2:G2"/>
    <mergeCell ref="A22:B22"/>
    <mergeCell ref="A23:D23"/>
    <mergeCell ref="E23:G23"/>
  </mergeCells>
  <printOptions horizontalCentered="1"/>
  <pageMargins left="1" right="1" top="0.87" bottom="0.87" header="1.06" footer="0.51"/>
  <pageSetup paperSize="9" scale="95" fitToHeight="0" orientation="landscape" verticalDpi="600"/>
  <headerFooter scaleWithDoc="0"/>
  <legacyDrawing r:id="rId2"/>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view="pageBreakPreview" zoomScale="90" zoomScaleNormal="100" workbookViewId="0">
      <selection activeCell="K7" sqref="K7"/>
    </sheetView>
  </sheetViews>
  <sheetFormatPr defaultColWidth="9" defaultRowHeight="15.75" customHeight="1" outlineLevelCol="6"/>
  <cols>
    <col min="1" max="1" width="6" style="70" customWidth="1"/>
    <col min="2" max="2" width="27.6333333333333" style="70" customWidth="1"/>
    <col min="3" max="3" width="11.875" style="70" customWidth="1"/>
    <col min="4" max="4" width="17.75" style="70" customWidth="1"/>
    <col min="5" max="5" width="17.375" style="70" customWidth="1"/>
    <col min="6" max="6" width="17.75" style="70" customWidth="1"/>
    <col min="7" max="7" width="16.75" style="70" customWidth="1"/>
    <col min="8" max="16384" width="9" style="70"/>
  </cols>
  <sheetData>
    <row r="1" s="68" customFormat="1" ht="30" customHeight="1" spans="1:7">
      <c r="A1" s="72" t="s">
        <v>2175</v>
      </c>
      <c r="B1" s="73"/>
      <c r="C1" s="73"/>
      <c r="D1" s="73"/>
      <c r="E1" s="73"/>
      <c r="F1" s="73"/>
      <c r="G1" s="73"/>
    </row>
    <row r="2" ht="14.1" customHeight="1" spans="1:7">
      <c r="A2" s="74" t="str">
        <f>基础信息!A1</f>
        <v>评估基准日：2021年6月30日</v>
      </c>
      <c r="B2" s="75"/>
      <c r="C2" s="75"/>
      <c r="D2" s="75"/>
      <c r="E2" s="75"/>
      <c r="F2" s="75"/>
      <c r="G2" s="76"/>
    </row>
    <row r="3" ht="14.1" customHeight="1" spans="1:7">
      <c r="A3" s="75"/>
      <c r="B3" s="75"/>
      <c r="C3" s="75"/>
      <c r="D3" s="75"/>
      <c r="E3" s="75"/>
      <c r="F3" s="75"/>
      <c r="G3" s="77" t="s">
        <v>2176</v>
      </c>
    </row>
    <row r="4" customHeight="1" spans="1:7">
      <c r="A4" s="78" t="str">
        <f>基础信息!A2</f>
        <v>被评估单位：江苏省糖烟酒总公司</v>
      </c>
      <c r="B4" s="78"/>
      <c r="C4" s="78"/>
      <c r="D4" s="78"/>
      <c r="G4" s="79" t="s">
        <v>119</v>
      </c>
    </row>
    <row r="5" s="69" customFormat="1" customHeight="1" spans="1:7">
      <c r="A5" s="80" t="s">
        <v>120</v>
      </c>
      <c r="B5" s="80" t="s">
        <v>2177</v>
      </c>
      <c r="C5" s="80" t="s">
        <v>261</v>
      </c>
      <c r="D5" s="80" t="s">
        <v>260</v>
      </c>
      <c r="E5" s="81" t="s">
        <v>86</v>
      </c>
      <c r="F5" s="80" t="s">
        <v>87</v>
      </c>
      <c r="G5" s="80" t="s">
        <v>182</v>
      </c>
    </row>
    <row r="6" customHeight="1" spans="1:7">
      <c r="A6" s="82">
        <v>1</v>
      </c>
      <c r="B6" s="83" t="s">
        <v>2178</v>
      </c>
      <c r="C6" s="84" t="s">
        <v>265</v>
      </c>
      <c r="D6" s="85" t="s">
        <v>2179</v>
      </c>
      <c r="E6" s="86">
        <v>30628000</v>
      </c>
      <c r="F6" s="86">
        <f>E6</f>
        <v>30628000</v>
      </c>
      <c r="G6" s="87"/>
    </row>
    <row r="7" customHeight="1" spans="1:7">
      <c r="A7" s="82">
        <v>2</v>
      </c>
      <c r="B7" s="83" t="s">
        <v>2180</v>
      </c>
      <c r="C7" s="84" t="s">
        <v>265</v>
      </c>
      <c r="D7" s="85" t="s">
        <v>2181</v>
      </c>
      <c r="E7" s="86">
        <f>53979406.36+7070003.24-831728.92</f>
        <v>60217680.68</v>
      </c>
      <c r="F7" s="86">
        <f>E7</f>
        <v>60217680.68</v>
      </c>
      <c r="G7" s="87"/>
    </row>
    <row r="8" s="70" customFormat="1" customHeight="1" spans="1:7">
      <c r="A8" s="82">
        <v>3</v>
      </c>
      <c r="B8" s="88" t="s">
        <v>2182</v>
      </c>
      <c r="C8" s="84" t="s">
        <v>265</v>
      </c>
      <c r="D8" s="89" t="s">
        <v>2183</v>
      </c>
      <c r="E8" s="90">
        <v>1901892.67</v>
      </c>
      <c r="F8" s="86">
        <f>E8</f>
        <v>1901892.67</v>
      </c>
      <c r="G8" s="86"/>
    </row>
    <row r="9" s="70" customFormat="1" customHeight="1" spans="1:7">
      <c r="A9" s="82">
        <v>4</v>
      </c>
      <c r="B9" s="91" t="s">
        <v>2184</v>
      </c>
      <c r="C9" s="92">
        <v>44348</v>
      </c>
      <c r="D9" s="82"/>
      <c r="E9" s="90">
        <v>1600000</v>
      </c>
      <c r="F9" s="86">
        <f>E9</f>
        <v>1600000</v>
      </c>
      <c r="G9" s="86"/>
    </row>
    <row r="10" s="70" customFormat="1" customHeight="1" spans="1:7">
      <c r="A10" s="82"/>
      <c r="B10" s="91"/>
      <c r="C10" s="84"/>
      <c r="D10" s="82"/>
      <c r="E10" s="90"/>
      <c r="F10" s="86"/>
      <c r="G10" s="86"/>
    </row>
    <row r="11" s="70" customFormat="1" customHeight="1" spans="1:7">
      <c r="A11" s="82"/>
      <c r="B11" s="91"/>
      <c r="C11" s="84"/>
      <c r="D11" s="82"/>
      <c r="E11" s="90"/>
      <c r="F11" s="86"/>
      <c r="G11" s="86"/>
    </row>
    <row r="12" s="70" customFormat="1" customHeight="1" spans="1:7">
      <c r="A12" s="82"/>
      <c r="B12" s="91"/>
      <c r="C12" s="84"/>
      <c r="D12" s="82"/>
      <c r="E12" s="90"/>
      <c r="F12" s="86"/>
      <c r="G12" s="86"/>
    </row>
    <row r="13" s="70" customFormat="1" customHeight="1" spans="1:7">
      <c r="A13" s="82"/>
      <c r="B13" s="91"/>
      <c r="C13" s="84"/>
      <c r="D13" s="82"/>
      <c r="E13" s="90"/>
      <c r="F13" s="86"/>
      <c r="G13" s="86"/>
    </row>
    <row r="14" s="70" customFormat="1" customHeight="1" spans="1:7">
      <c r="A14" s="82"/>
      <c r="B14" s="91"/>
      <c r="C14" s="84"/>
      <c r="D14" s="82"/>
      <c r="E14" s="90"/>
      <c r="F14" s="86"/>
      <c r="G14" s="86"/>
    </row>
    <row r="15" s="70" customFormat="1" customHeight="1" spans="1:7">
      <c r="A15" s="82"/>
      <c r="B15" s="91"/>
      <c r="C15" s="84"/>
      <c r="D15" s="82"/>
      <c r="E15" s="90"/>
      <c r="F15" s="86"/>
      <c r="G15" s="86"/>
    </row>
    <row r="16" s="70" customFormat="1" customHeight="1" spans="1:7">
      <c r="A16" s="82"/>
      <c r="B16" s="91"/>
      <c r="C16" s="84"/>
      <c r="D16" s="82"/>
      <c r="E16" s="90"/>
      <c r="F16" s="86"/>
      <c r="G16" s="86"/>
    </row>
    <row r="17" s="70" customFormat="1" customHeight="1" spans="1:7">
      <c r="A17" s="82"/>
      <c r="B17" s="91"/>
      <c r="C17" s="84"/>
      <c r="D17" s="82"/>
      <c r="E17" s="90"/>
      <c r="F17" s="86"/>
      <c r="G17" s="86"/>
    </row>
    <row r="18" s="70" customFormat="1" customHeight="1" spans="1:7">
      <c r="A18" s="82"/>
      <c r="B18" s="91"/>
      <c r="C18" s="84"/>
      <c r="D18" s="82"/>
      <c r="E18" s="90"/>
      <c r="F18" s="86"/>
      <c r="G18" s="86"/>
    </row>
    <row r="19" s="70" customFormat="1" customHeight="1" spans="1:7">
      <c r="A19" s="82"/>
      <c r="B19" s="91"/>
      <c r="C19" s="84"/>
      <c r="D19" s="82"/>
      <c r="E19" s="90"/>
      <c r="F19" s="86"/>
      <c r="G19" s="86"/>
    </row>
    <row r="20" s="70" customFormat="1" customHeight="1" spans="1:7">
      <c r="A20" s="82"/>
      <c r="B20" s="91"/>
      <c r="C20" s="84"/>
      <c r="D20" s="82"/>
      <c r="E20" s="90"/>
      <c r="F20" s="86"/>
      <c r="G20" s="86"/>
    </row>
    <row r="21" s="70" customFormat="1" customHeight="1" spans="1:7">
      <c r="A21" s="82"/>
      <c r="B21" s="91"/>
      <c r="C21" s="84"/>
      <c r="D21" s="82"/>
      <c r="E21" s="90"/>
      <c r="F21" s="86"/>
      <c r="G21" s="86"/>
    </row>
    <row r="22" s="70" customFormat="1" customHeight="1" spans="1:7">
      <c r="A22" s="82"/>
      <c r="B22" s="91"/>
      <c r="C22" s="84"/>
      <c r="D22" s="82"/>
      <c r="E22" s="90"/>
      <c r="F22" s="86"/>
      <c r="G22" s="86"/>
    </row>
    <row r="23" s="71" customFormat="1" customHeight="1" spans="1:7">
      <c r="A23" s="93" t="s">
        <v>898</v>
      </c>
      <c r="B23" s="94"/>
      <c r="C23" s="84"/>
      <c r="D23" s="95"/>
      <c r="E23" s="96">
        <f>SUM(E6:E9)</f>
        <v>94347573.35</v>
      </c>
      <c r="F23" s="96">
        <f>SUM(F6:F9)</f>
        <v>94347573.35</v>
      </c>
      <c r="G23" s="97"/>
    </row>
    <row r="24" customHeight="1" spans="1:7">
      <c r="A24" s="98" t="str">
        <f>基础信息!A4</f>
        <v>被评估单位填表人：俞蕊</v>
      </c>
      <c r="B24" s="98"/>
      <c r="C24" s="98"/>
      <c r="D24" s="98"/>
      <c r="E24" s="99" t="str">
        <f>基础信息!A3</f>
        <v>评估人员：李美花、刘婧</v>
      </c>
      <c r="F24" s="99"/>
      <c r="G24" s="99"/>
    </row>
    <row r="25" customHeight="1" spans="1:4">
      <c r="A25" s="100" t="str">
        <f>基础信息!A5</f>
        <v>填表日期：2021年8月27日</v>
      </c>
      <c r="B25" s="101"/>
      <c r="C25" s="101"/>
      <c r="D25" s="101"/>
    </row>
    <row r="27" customHeight="1" spans="5:5">
      <c r="E27" s="102"/>
    </row>
  </sheetData>
  <autoFilter ref="A5:G25">
    <extLst/>
  </autoFilter>
  <mergeCells count="5">
    <mergeCell ref="A1:G1"/>
    <mergeCell ref="A2:G2"/>
    <mergeCell ref="A4:D4"/>
    <mergeCell ref="A23:B23"/>
    <mergeCell ref="E24:G24"/>
  </mergeCells>
  <printOptions horizontalCentered="1"/>
  <pageMargins left="1" right="1" top="0.87" bottom="0.87" header="1.06" footer="0.51"/>
  <pageSetup paperSize="9" fitToHeight="0" orientation="landscape" verticalDpi="600"/>
  <headerFooter scaleWithDoc="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25" sqref="K25"/>
    </sheetView>
  </sheetViews>
  <sheetFormatPr defaultColWidth="9" defaultRowHeight="15.75"/>
  <sheetData/>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0"/>
  <sheetViews>
    <sheetView view="pageBreakPreview" zoomScale="90" zoomScaleNormal="100" workbookViewId="0">
      <selection activeCell="M24" sqref="M24"/>
    </sheetView>
  </sheetViews>
  <sheetFormatPr defaultColWidth="9" defaultRowHeight="15.75" customHeight="1" outlineLevelCol="7"/>
  <cols>
    <col min="1" max="1" width="7.75" style="13" customWidth="1"/>
    <col min="2" max="2" width="20.875" style="13" customWidth="1"/>
    <col min="3" max="3" width="12.875" style="13" customWidth="1"/>
    <col min="4" max="5" width="12.375" style="13" customWidth="1"/>
    <col min="6" max="6" width="16.375" style="13" customWidth="1"/>
    <col min="7" max="7" width="15.125" style="13" customWidth="1"/>
    <col min="8" max="8" width="14.625" style="13" customWidth="1"/>
    <col min="9" max="16384" width="9" style="13"/>
  </cols>
  <sheetData>
    <row r="1" s="11" customFormat="1" ht="30" customHeight="1" spans="1:8">
      <c r="A1" s="14" t="s">
        <v>2185</v>
      </c>
      <c r="B1" s="15"/>
      <c r="C1" s="15"/>
      <c r="D1" s="15"/>
      <c r="E1" s="15"/>
      <c r="F1" s="15"/>
      <c r="G1" s="15"/>
      <c r="H1" s="15"/>
    </row>
    <row r="2" ht="14.1" customHeight="1" spans="1:8">
      <c r="A2" s="16" t="str">
        <f>基础信息!A1</f>
        <v>评估基准日：2021年6月30日</v>
      </c>
      <c r="B2" s="17"/>
      <c r="C2" s="17"/>
      <c r="D2" s="17"/>
      <c r="E2" s="17"/>
      <c r="F2" s="17"/>
      <c r="G2" s="18"/>
      <c r="H2" s="18"/>
    </row>
    <row r="3" ht="14.1" customHeight="1" spans="1:8">
      <c r="A3" s="17"/>
      <c r="B3" s="17"/>
      <c r="C3" s="17"/>
      <c r="D3" s="17"/>
      <c r="E3" s="17"/>
      <c r="F3" s="17"/>
      <c r="G3" s="18"/>
      <c r="H3" s="19" t="s">
        <v>2186</v>
      </c>
    </row>
    <row r="4" customHeight="1" spans="1:8">
      <c r="A4" s="20" t="str">
        <f>基础信息!A2</f>
        <v>被评估单位：江苏省糖烟酒总公司</v>
      </c>
      <c r="B4" s="20"/>
      <c r="C4" s="20"/>
      <c r="H4" s="21" t="s">
        <v>119</v>
      </c>
    </row>
    <row r="5" s="12" customFormat="1" customHeight="1" spans="1:8">
      <c r="A5" s="22" t="s">
        <v>120</v>
      </c>
      <c r="B5" s="22" t="s">
        <v>2187</v>
      </c>
      <c r="C5" s="22" t="s">
        <v>261</v>
      </c>
      <c r="D5" s="22" t="s">
        <v>1226</v>
      </c>
      <c r="E5" s="22" t="s">
        <v>2188</v>
      </c>
      <c r="F5" s="23" t="s">
        <v>86</v>
      </c>
      <c r="G5" s="22" t="s">
        <v>87</v>
      </c>
      <c r="H5" s="22" t="s">
        <v>182</v>
      </c>
    </row>
    <row r="6" customHeight="1" spans="1:8">
      <c r="A6" s="24"/>
      <c r="B6" s="25"/>
      <c r="C6" s="26"/>
      <c r="D6" s="26"/>
      <c r="E6" s="24"/>
      <c r="F6" s="28"/>
      <c r="G6" s="28"/>
      <c r="H6" s="29"/>
    </row>
    <row r="7" customHeight="1" spans="1:8">
      <c r="A7" s="24"/>
      <c r="B7" s="25"/>
      <c r="C7" s="26"/>
      <c r="D7" s="26"/>
      <c r="E7" s="24"/>
      <c r="F7" s="28"/>
      <c r="G7" s="28"/>
      <c r="H7" s="29"/>
    </row>
    <row r="8" customHeight="1" spans="1:8">
      <c r="A8" s="24"/>
      <c r="B8" s="25"/>
      <c r="C8" s="26"/>
      <c r="D8" s="26"/>
      <c r="E8" s="24"/>
      <c r="F8" s="28"/>
      <c r="G8" s="28"/>
      <c r="H8" s="29"/>
    </row>
    <row r="9" customHeight="1" spans="1:8">
      <c r="A9" s="24"/>
      <c r="B9" s="25"/>
      <c r="C9" s="26"/>
      <c r="D9" s="26"/>
      <c r="E9" s="24"/>
      <c r="F9" s="28"/>
      <c r="G9" s="28"/>
      <c r="H9" s="29"/>
    </row>
    <row r="10" customHeight="1" spans="1:8">
      <c r="A10" s="24"/>
      <c r="B10" s="25"/>
      <c r="C10" s="26"/>
      <c r="D10" s="26"/>
      <c r="E10" s="24"/>
      <c r="F10" s="28"/>
      <c r="G10" s="28"/>
      <c r="H10" s="29"/>
    </row>
    <row r="11" customHeight="1" spans="1:8">
      <c r="A11" s="24"/>
      <c r="B11" s="25"/>
      <c r="C11" s="26"/>
      <c r="D11" s="26"/>
      <c r="E11" s="24"/>
      <c r="F11" s="28"/>
      <c r="G11" s="28"/>
      <c r="H11" s="29"/>
    </row>
    <row r="12" customHeight="1" spans="1:8">
      <c r="A12" s="24"/>
      <c r="B12" s="25"/>
      <c r="C12" s="26"/>
      <c r="D12" s="26"/>
      <c r="E12" s="24"/>
      <c r="F12" s="28"/>
      <c r="G12" s="28"/>
      <c r="H12" s="29"/>
    </row>
    <row r="13" customHeight="1" spans="1:8">
      <c r="A13" s="24"/>
      <c r="B13" s="25"/>
      <c r="C13" s="26"/>
      <c r="D13" s="26"/>
      <c r="E13" s="24"/>
      <c r="F13" s="28"/>
      <c r="G13" s="28"/>
      <c r="H13" s="29"/>
    </row>
    <row r="14" customHeight="1" spans="1:8">
      <c r="A14" s="24"/>
      <c r="B14" s="25"/>
      <c r="C14" s="26"/>
      <c r="D14" s="26"/>
      <c r="E14" s="24"/>
      <c r="F14" s="28"/>
      <c r="G14" s="28"/>
      <c r="H14" s="29"/>
    </row>
    <row r="15" customHeight="1" spans="1:8">
      <c r="A15" s="24"/>
      <c r="B15" s="25"/>
      <c r="C15" s="26"/>
      <c r="D15" s="26"/>
      <c r="E15" s="24"/>
      <c r="F15" s="28"/>
      <c r="G15" s="28"/>
      <c r="H15" s="29"/>
    </row>
    <row r="16" customHeight="1" spans="1:8">
      <c r="A16" s="24"/>
      <c r="B16" s="25"/>
      <c r="C16" s="26"/>
      <c r="D16" s="26"/>
      <c r="E16" s="24"/>
      <c r="F16" s="28"/>
      <c r="G16" s="28"/>
      <c r="H16" s="29"/>
    </row>
    <row r="17" customHeight="1" spans="1:8">
      <c r="A17" s="24"/>
      <c r="B17" s="25"/>
      <c r="C17" s="26"/>
      <c r="D17" s="26"/>
      <c r="E17" s="24"/>
      <c r="F17" s="28"/>
      <c r="G17" s="28"/>
      <c r="H17" s="29"/>
    </row>
    <row r="18" customHeight="1" spans="1:8">
      <c r="A18" s="24"/>
      <c r="B18" s="25"/>
      <c r="C18" s="26"/>
      <c r="D18" s="26"/>
      <c r="E18" s="24"/>
      <c r="F18" s="28"/>
      <c r="G18" s="28"/>
      <c r="H18" s="29"/>
    </row>
    <row r="19" customHeight="1" spans="1:8">
      <c r="A19" s="24"/>
      <c r="B19" s="25"/>
      <c r="C19" s="26"/>
      <c r="D19" s="26"/>
      <c r="E19" s="24"/>
      <c r="F19" s="28"/>
      <c r="G19" s="28"/>
      <c r="H19" s="29"/>
    </row>
    <row r="20" customHeight="1" spans="1:8">
      <c r="A20" s="24"/>
      <c r="B20" s="25"/>
      <c r="C20" s="26"/>
      <c r="D20" s="26"/>
      <c r="E20" s="24"/>
      <c r="F20" s="28"/>
      <c r="G20" s="28"/>
      <c r="H20" s="29"/>
    </row>
    <row r="21" customHeight="1" spans="1:8">
      <c r="A21" s="24"/>
      <c r="B21" s="25"/>
      <c r="C21" s="26"/>
      <c r="D21" s="26"/>
      <c r="E21" s="24"/>
      <c r="F21" s="28"/>
      <c r="G21" s="28"/>
      <c r="H21" s="29"/>
    </row>
    <row r="22" customHeight="1" spans="1:8">
      <c r="A22" s="24"/>
      <c r="B22" s="25"/>
      <c r="C22" s="26"/>
      <c r="D22" s="26"/>
      <c r="E22" s="24"/>
      <c r="F22" s="28"/>
      <c r="G22" s="28"/>
      <c r="H22" s="29"/>
    </row>
    <row r="23" customHeight="1" spans="1:8">
      <c r="A23" s="24"/>
      <c r="B23" s="25"/>
      <c r="C23" s="26"/>
      <c r="D23" s="26"/>
      <c r="E23" s="24"/>
      <c r="F23" s="28"/>
      <c r="G23" s="28"/>
      <c r="H23" s="29"/>
    </row>
    <row r="24" customHeight="1" spans="1:8">
      <c r="A24" s="24"/>
      <c r="B24" s="25"/>
      <c r="C24" s="26"/>
      <c r="D24" s="26"/>
      <c r="E24" s="24"/>
      <c r="F24" s="28"/>
      <c r="G24" s="28"/>
      <c r="H24" s="29"/>
    </row>
    <row r="25" customHeight="1" spans="1:8">
      <c r="A25" s="24"/>
      <c r="B25" s="25"/>
      <c r="C25" s="26"/>
      <c r="D25" s="26"/>
      <c r="E25" s="24"/>
      <c r="F25" s="28"/>
      <c r="G25" s="28"/>
      <c r="H25" s="29"/>
    </row>
    <row r="26" customHeight="1" spans="1:8">
      <c r="A26" s="24"/>
      <c r="B26" s="25"/>
      <c r="C26" s="26"/>
      <c r="D26" s="26"/>
      <c r="E26" s="24"/>
      <c r="F26" s="28"/>
      <c r="G26" s="28"/>
      <c r="H26" s="29"/>
    </row>
    <row r="27" customHeight="1" spans="1:8">
      <c r="A27" s="24"/>
      <c r="B27" s="25"/>
      <c r="C27" s="26"/>
      <c r="D27" s="26"/>
      <c r="E27" s="24"/>
      <c r="F27" s="28"/>
      <c r="G27" s="28"/>
      <c r="H27" s="29"/>
    </row>
    <row r="28" customHeight="1" spans="1:8">
      <c r="A28" s="30" t="s">
        <v>255</v>
      </c>
      <c r="B28" s="56"/>
      <c r="C28" s="26"/>
      <c r="D28" s="26"/>
      <c r="E28" s="29"/>
      <c r="F28" s="28">
        <f>SUM(F6:F27)</f>
        <v>0</v>
      </c>
      <c r="G28" s="28">
        <f>SUM(G6:G27)</f>
        <v>0</v>
      </c>
      <c r="H28" s="29"/>
    </row>
    <row r="29" customHeight="1" spans="1:8">
      <c r="A29" s="32" t="str">
        <f>基础信息!A4</f>
        <v>被评估单位填表人：俞蕊</v>
      </c>
      <c r="B29" s="32"/>
      <c r="C29" s="32"/>
      <c r="D29" s="32"/>
      <c r="F29" s="33" t="str">
        <f>基础信息!A3</f>
        <v>评估人员：李美花、刘婧</v>
      </c>
      <c r="G29" s="34"/>
      <c r="H29" s="34"/>
    </row>
    <row r="30" customHeight="1" spans="1:4">
      <c r="A30" s="35" t="str">
        <f>基础信息!A5</f>
        <v>填表日期：2021年8月27日</v>
      </c>
      <c r="B30" s="36"/>
      <c r="C30" s="36"/>
      <c r="D30" s="36"/>
    </row>
  </sheetData>
  <mergeCells count="6">
    <mergeCell ref="A1:H1"/>
    <mergeCell ref="A2:H2"/>
    <mergeCell ref="A4:C4"/>
    <mergeCell ref="A28:B28"/>
    <mergeCell ref="A29:D29"/>
    <mergeCell ref="F29:H29"/>
  </mergeCells>
  <printOptions horizontalCentered="1"/>
  <pageMargins left="1" right="1" top="0.87" bottom="0.87" header="1.06" footer="0.51"/>
  <pageSetup paperSize="9" fitToHeight="0" orientation="landscape" verticalDpi="600"/>
  <headerFooter scaleWithDoc="0"/>
  <legacyDrawing r:id="rId2"/>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0"/>
  <sheetViews>
    <sheetView view="pageBreakPreview" zoomScale="90" zoomScaleNormal="100" workbookViewId="0">
      <selection activeCell="F28" sqref="F28:K28"/>
    </sheetView>
  </sheetViews>
  <sheetFormatPr defaultColWidth="9" defaultRowHeight="15.75" customHeight="1" outlineLevelCol="6"/>
  <cols>
    <col min="1" max="1" width="5.625" style="13" customWidth="1"/>
    <col min="2" max="2" width="23.625" style="13" customWidth="1"/>
    <col min="3" max="3" width="12" style="13" customWidth="1"/>
    <col min="4" max="4" width="18.75" style="13" customWidth="1"/>
    <col min="5" max="5" width="17.625" style="13" customWidth="1"/>
    <col min="6" max="6" width="16.5" style="13" customWidth="1"/>
    <col min="7" max="7" width="15.5" style="13" customWidth="1"/>
    <col min="8" max="16384" width="9" style="13"/>
  </cols>
  <sheetData>
    <row r="1" s="11" customFormat="1" ht="30" customHeight="1" spans="1:7">
      <c r="A1" s="14" t="s">
        <v>2189</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19" t="s">
        <v>2190</v>
      </c>
    </row>
    <row r="4" customHeight="1" spans="1:7">
      <c r="A4" s="20" t="str">
        <f>基础信息!A2</f>
        <v>被评估单位：江苏省糖烟酒总公司</v>
      </c>
      <c r="B4" s="20"/>
      <c r="C4" s="20"/>
      <c r="D4" s="20"/>
      <c r="G4" s="21" t="s">
        <v>119</v>
      </c>
    </row>
    <row r="5" s="12" customFormat="1" customHeight="1" spans="1:7">
      <c r="A5" s="22" t="s">
        <v>120</v>
      </c>
      <c r="B5" s="22" t="s">
        <v>252</v>
      </c>
      <c r="C5" s="22" t="s">
        <v>261</v>
      </c>
      <c r="D5" s="22" t="s">
        <v>1180</v>
      </c>
      <c r="E5" s="23" t="s">
        <v>86</v>
      </c>
      <c r="F5" s="22" t="s">
        <v>87</v>
      </c>
      <c r="G5" s="22" t="s">
        <v>182</v>
      </c>
    </row>
    <row r="6" customHeight="1" spans="1:7">
      <c r="A6" s="24"/>
      <c r="B6" s="25"/>
      <c r="C6" s="26"/>
      <c r="D6" s="24"/>
      <c r="E6" s="27"/>
      <c r="F6" s="28"/>
      <c r="G6" s="29"/>
    </row>
    <row r="7" customHeight="1" spans="1:7">
      <c r="A7" s="24"/>
      <c r="B7" s="25"/>
      <c r="C7" s="26"/>
      <c r="D7" s="24"/>
      <c r="E7" s="27"/>
      <c r="F7" s="28"/>
      <c r="G7" s="29"/>
    </row>
    <row r="8" customHeight="1" spans="1:7">
      <c r="A8" s="24"/>
      <c r="B8" s="25"/>
      <c r="C8" s="26"/>
      <c r="D8" s="24"/>
      <c r="E8" s="27"/>
      <c r="F8" s="28"/>
      <c r="G8" s="29"/>
    </row>
    <row r="9" customHeight="1" spans="1:7">
      <c r="A9" s="24"/>
      <c r="B9" s="25"/>
      <c r="C9" s="26"/>
      <c r="D9" s="24"/>
      <c r="E9" s="27"/>
      <c r="F9" s="28"/>
      <c r="G9" s="29"/>
    </row>
    <row r="10" customHeight="1" spans="1:7">
      <c r="A10" s="24"/>
      <c r="B10" s="25"/>
      <c r="C10" s="26"/>
      <c r="D10" s="24"/>
      <c r="E10" s="27"/>
      <c r="F10" s="28"/>
      <c r="G10" s="29"/>
    </row>
    <row r="11" customHeight="1" spans="1:7">
      <c r="A11" s="24"/>
      <c r="B11" s="25"/>
      <c r="C11" s="26"/>
      <c r="D11" s="24"/>
      <c r="E11" s="27"/>
      <c r="F11" s="28"/>
      <c r="G11" s="29"/>
    </row>
    <row r="12" customHeight="1" spans="1:7">
      <c r="A12" s="24"/>
      <c r="B12" s="25"/>
      <c r="C12" s="26"/>
      <c r="D12" s="24"/>
      <c r="E12" s="27"/>
      <c r="F12" s="28"/>
      <c r="G12" s="29"/>
    </row>
    <row r="13" customHeight="1" spans="1:7">
      <c r="A13" s="24"/>
      <c r="B13" s="25"/>
      <c r="C13" s="26"/>
      <c r="D13" s="24"/>
      <c r="E13" s="27"/>
      <c r="F13" s="28"/>
      <c r="G13" s="29"/>
    </row>
    <row r="14" customHeight="1" spans="1:7">
      <c r="A14" s="24"/>
      <c r="B14" s="25"/>
      <c r="C14" s="26"/>
      <c r="D14" s="24"/>
      <c r="E14" s="27"/>
      <c r="F14" s="28"/>
      <c r="G14" s="29"/>
    </row>
    <row r="15" customHeight="1" spans="1:7">
      <c r="A15" s="24"/>
      <c r="B15" s="25"/>
      <c r="C15" s="26"/>
      <c r="D15" s="24"/>
      <c r="E15" s="27"/>
      <c r="F15" s="28"/>
      <c r="G15" s="29"/>
    </row>
    <row r="16" customHeight="1" spans="1:7">
      <c r="A16" s="24"/>
      <c r="B16" s="25"/>
      <c r="C16" s="26"/>
      <c r="D16" s="24"/>
      <c r="E16" s="27"/>
      <c r="F16" s="28"/>
      <c r="G16" s="29"/>
    </row>
    <row r="17" customHeight="1" spans="1:7">
      <c r="A17" s="24"/>
      <c r="B17" s="25"/>
      <c r="C17" s="26"/>
      <c r="D17" s="24"/>
      <c r="E17" s="27"/>
      <c r="F17" s="28"/>
      <c r="G17" s="29"/>
    </row>
    <row r="18" customHeight="1" spans="1:7">
      <c r="A18" s="24"/>
      <c r="B18" s="25"/>
      <c r="C18" s="26"/>
      <c r="D18" s="24"/>
      <c r="E18" s="27"/>
      <c r="F18" s="28"/>
      <c r="G18" s="29"/>
    </row>
    <row r="19" customHeight="1" spans="1:7">
      <c r="A19" s="24"/>
      <c r="B19" s="25"/>
      <c r="C19" s="26"/>
      <c r="D19" s="24"/>
      <c r="E19" s="27"/>
      <c r="F19" s="28"/>
      <c r="G19" s="29"/>
    </row>
    <row r="20" customHeight="1" spans="1:7">
      <c r="A20" s="24"/>
      <c r="B20" s="25"/>
      <c r="C20" s="26"/>
      <c r="D20" s="24"/>
      <c r="E20" s="27"/>
      <c r="F20" s="28"/>
      <c r="G20" s="29"/>
    </row>
    <row r="21" customHeight="1" spans="1:7">
      <c r="A21" s="24"/>
      <c r="B21" s="25"/>
      <c r="C21" s="26"/>
      <c r="D21" s="24"/>
      <c r="E21" s="27"/>
      <c r="F21" s="28"/>
      <c r="G21" s="29"/>
    </row>
    <row r="22" customHeight="1" spans="1:7">
      <c r="A22" s="24"/>
      <c r="B22" s="25"/>
      <c r="C22" s="26"/>
      <c r="D22" s="24"/>
      <c r="E22" s="27"/>
      <c r="F22" s="28"/>
      <c r="G22" s="29"/>
    </row>
    <row r="23" customHeight="1" spans="1:7">
      <c r="A23" s="24"/>
      <c r="B23" s="25"/>
      <c r="C23" s="26"/>
      <c r="D23" s="24"/>
      <c r="E23" s="27"/>
      <c r="F23" s="28"/>
      <c r="G23" s="29"/>
    </row>
    <row r="24" customHeight="1" spans="1:7">
      <c r="A24" s="24"/>
      <c r="B24" s="25"/>
      <c r="C24" s="26"/>
      <c r="D24" s="24"/>
      <c r="E24" s="27"/>
      <c r="F24" s="28"/>
      <c r="G24" s="29"/>
    </row>
    <row r="25" customHeight="1" spans="1:7">
      <c r="A25" s="24"/>
      <c r="B25" s="25"/>
      <c r="C25" s="26"/>
      <c r="D25" s="24"/>
      <c r="E25" s="27"/>
      <c r="F25" s="28"/>
      <c r="G25" s="29"/>
    </row>
    <row r="26" customHeight="1" spans="1:7">
      <c r="A26" s="24"/>
      <c r="B26" s="25"/>
      <c r="C26" s="26"/>
      <c r="D26" s="24"/>
      <c r="E26" s="27"/>
      <c r="F26" s="28"/>
      <c r="G26" s="29"/>
    </row>
    <row r="27" customHeight="1" spans="1:7">
      <c r="A27" s="24"/>
      <c r="B27" s="25"/>
      <c r="C27" s="26"/>
      <c r="D27" s="24"/>
      <c r="E27" s="27"/>
      <c r="F27" s="28"/>
      <c r="G27" s="29"/>
    </row>
    <row r="28" customHeight="1" spans="1:7">
      <c r="A28" s="30" t="s">
        <v>255</v>
      </c>
      <c r="B28" s="56"/>
      <c r="C28" s="26"/>
      <c r="D28" s="24"/>
      <c r="E28" s="28">
        <f>SUM(E6:E27)</f>
        <v>0</v>
      </c>
      <c r="F28" s="28">
        <f>SUM(F6:F27)</f>
        <v>0</v>
      </c>
      <c r="G28" s="29"/>
    </row>
    <row r="29" customHeight="1" spans="1:7">
      <c r="A29" s="32" t="str">
        <f>基础信息!A4</f>
        <v>被评估单位填表人：俞蕊</v>
      </c>
      <c r="B29" s="32"/>
      <c r="C29" s="32"/>
      <c r="D29" s="32"/>
      <c r="E29" s="33" t="str">
        <f>基础信息!A3</f>
        <v>评估人员：李美花、刘婧</v>
      </c>
      <c r="F29" s="34"/>
      <c r="G29" s="34"/>
    </row>
    <row r="30" customHeight="1" spans="1:4">
      <c r="A30" s="35" t="str">
        <f>基础信息!A5</f>
        <v>填表日期：2021年8月27日</v>
      </c>
      <c r="B30" s="36"/>
      <c r="C30" s="36"/>
      <c r="D30" s="36"/>
    </row>
  </sheetData>
  <mergeCells count="6">
    <mergeCell ref="A1:G1"/>
    <mergeCell ref="A2:G2"/>
    <mergeCell ref="A4:D4"/>
    <mergeCell ref="A28:B28"/>
    <mergeCell ref="A29:D29"/>
    <mergeCell ref="E29:G29"/>
  </mergeCells>
  <printOptions horizontalCentered="1"/>
  <pageMargins left="1" right="1" top="0.87" bottom="0.87" header="1.06" footer="0.51"/>
  <pageSetup paperSize="9" fitToHeight="0" orientation="landscape" verticalDpi="600"/>
  <headerFooter scaleWithDoc="0"/>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F30"/>
  <sheetViews>
    <sheetView view="pageBreakPreview" zoomScale="90" zoomScaleNormal="100" workbookViewId="0">
      <selection activeCell="J15" sqref="J15"/>
    </sheetView>
  </sheetViews>
  <sheetFormatPr defaultColWidth="9" defaultRowHeight="15.75" customHeight="1" outlineLevelCol="5"/>
  <cols>
    <col min="1" max="1" width="6.25" style="13" customWidth="1"/>
    <col min="2" max="2" width="25.5" style="13" customWidth="1"/>
    <col min="3" max="3" width="21.875" style="13" customWidth="1"/>
    <col min="4" max="4" width="20.625" style="13" customWidth="1"/>
    <col min="5" max="5" width="21" style="13" customWidth="1"/>
    <col min="6" max="6" width="17.375" style="13" customWidth="1"/>
    <col min="7" max="16384" width="9" style="13"/>
  </cols>
  <sheetData>
    <row r="1" s="11" customFormat="1" ht="30" customHeight="1" spans="1:6">
      <c r="A1" s="14" t="s">
        <v>2191</v>
      </c>
      <c r="B1" s="15"/>
      <c r="C1" s="15"/>
      <c r="D1" s="15"/>
      <c r="E1" s="15"/>
      <c r="F1" s="15"/>
    </row>
    <row r="2" ht="14.1" customHeight="1" spans="1:6">
      <c r="A2" s="16" t="str">
        <f>基础信息!A1</f>
        <v>评估基准日：2021年6月30日</v>
      </c>
      <c r="B2" s="17"/>
      <c r="C2" s="17"/>
      <c r="D2" s="17"/>
      <c r="E2" s="17"/>
      <c r="F2" s="17"/>
    </row>
    <row r="3" ht="14.1" customHeight="1" spans="1:6">
      <c r="A3" s="17"/>
      <c r="B3" s="17"/>
      <c r="C3" s="17"/>
      <c r="D3" s="17"/>
      <c r="E3" s="17"/>
      <c r="F3" s="60" t="s">
        <v>2192</v>
      </c>
    </row>
    <row r="4" customHeight="1" spans="1:6">
      <c r="A4" s="20" t="str">
        <f>基础信息!A2</f>
        <v>被评估单位：江苏省糖烟酒总公司</v>
      </c>
      <c r="B4" s="20"/>
      <c r="C4" s="20"/>
      <c r="F4" s="61" t="s">
        <v>119</v>
      </c>
    </row>
    <row r="5" s="59" customFormat="1" customHeight="1" spans="1:6">
      <c r="A5" s="62" t="s">
        <v>163</v>
      </c>
      <c r="B5" s="62" t="s">
        <v>121</v>
      </c>
      <c r="C5" s="62" t="s">
        <v>86</v>
      </c>
      <c r="D5" s="62" t="s">
        <v>87</v>
      </c>
      <c r="E5" s="62" t="s">
        <v>1299</v>
      </c>
      <c r="F5" s="62" t="s">
        <v>1122</v>
      </c>
    </row>
    <row r="6" customHeight="1" spans="1:6">
      <c r="A6" s="62" t="s">
        <v>2193</v>
      </c>
      <c r="B6" s="29" t="s">
        <v>152</v>
      </c>
      <c r="C6" s="28">
        <f>'6-1长期借款'!H28</f>
        <v>0</v>
      </c>
      <c r="D6" s="28">
        <f>'6-1长期借款'!J28</f>
        <v>0</v>
      </c>
      <c r="E6" s="28">
        <f>D6-C6</f>
        <v>0</v>
      </c>
      <c r="F6" s="28">
        <f>IF(C6=0,0,E6/C6*100)</f>
        <v>0</v>
      </c>
    </row>
    <row r="7" customHeight="1" spans="1:6">
      <c r="A7" s="62" t="s">
        <v>2194</v>
      </c>
      <c r="B7" s="29" t="s">
        <v>153</v>
      </c>
      <c r="C7" s="28">
        <f>'6-2应付债券'!G28</f>
        <v>0</v>
      </c>
      <c r="D7" s="28">
        <f>'6-2应付债券'!H28</f>
        <v>0</v>
      </c>
      <c r="E7" s="28">
        <f>D7-C7</f>
        <v>0</v>
      </c>
      <c r="F7" s="28">
        <f>IF(C7=0,0,E7/C7*100)</f>
        <v>0</v>
      </c>
    </row>
    <row r="8" customHeight="1" spans="1:6">
      <c r="A8" s="62" t="s">
        <v>2195</v>
      </c>
      <c r="B8" s="29" t="s">
        <v>154</v>
      </c>
      <c r="C8" s="28">
        <f>'6-3长期应付款'!G28</f>
        <v>0</v>
      </c>
      <c r="D8" s="28">
        <f>'6-3长期应付款'!H28</f>
        <v>0</v>
      </c>
      <c r="E8" s="28">
        <f>D8-C8</f>
        <v>0</v>
      </c>
      <c r="F8" s="28">
        <f>IF(C8=0,0,E8/C8*100)</f>
        <v>0</v>
      </c>
    </row>
    <row r="9" customHeight="1" spans="1:6">
      <c r="A9" s="62" t="s">
        <v>2196</v>
      </c>
      <c r="B9" s="29" t="s">
        <v>155</v>
      </c>
      <c r="C9" s="28">
        <f>'6-4预计负债'!E28</f>
        <v>0</v>
      </c>
      <c r="D9" s="28">
        <f>'6-4预计负债'!F28</f>
        <v>0</v>
      </c>
      <c r="E9" s="28">
        <f>D9-C9</f>
        <v>0</v>
      </c>
      <c r="F9" s="28">
        <f>IF(C9=0,0,E9/C9*100)</f>
        <v>0</v>
      </c>
    </row>
    <row r="10" customHeight="1" spans="1:6">
      <c r="A10" s="62" t="s">
        <v>2197</v>
      </c>
      <c r="B10" s="29" t="s">
        <v>156</v>
      </c>
      <c r="C10" s="28"/>
      <c r="D10" s="28"/>
      <c r="E10" s="28"/>
      <c r="F10" s="28"/>
    </row>
    <row r="11" customHeight="1" spans="1:6">
      <c r="A11" s="62" t="s">
        <v>2198</v>
      </c>
      <c r="B11" s="29" t="s">
        <v>157</v>
      </c>
      <c r="C11" s="28">
        <f>'6-6递延所得税负债'!D28</f>
        <v>0</v>
      </c>
      <c r="D11" s="28">
        <f>'6-6递延所得税负债'!E28</f>
        <v>0</v>
      </c>
      <c r="E11" s="28">
        <f>D11-C11</f>
        <v>0</v>
      </c>
      <c r="F11" s="28">
        <f>IF(C11=0,0,E11/C11*100)</f>
        <v>0</v>
      </c>
    </row>
    <row r="12" customHeight="1" spans="1:6">
      <c r="A12" s="62" t="s">
        <v>2199</v>
      </c>
      <c r="B12" s="29" t="s">
        <v>158</v>
      </c>
      <c r="C12" s="28">
        <f>'6-7其他非流动负债'!E28</f>
        <v>0</v>
      </c>
      <c r="D12" s="28">
        <f>'6-7其他非流动负债'!F28</f>
        <v>0</v>
      </c>
      <c r="E12" s="28">
        <f>D12-C12</f>
        <v>0</v>
      </c>
      <c r="F12" s="28">
        <f>IF(C12=0,0,E12/C12*100)</f>
        <v>0</v>
      </c>
    </row>
    <row r="13" customHeight="1" spans="1:6">
      <c r="A13" s="24"/>
      <c r="B13" s="29"/>
      <c r="C13" s="28"/>
      <c r="D13" s="28"/>
      <c r="E13" s="28"/>
      <c r="F13" s="28"/>
    </row>
    <row r="14" customHeight="1" spans="1:6">
      <c r="A14" s="24"/>
      <c r="B14" s="29"/>
      <c r="C14" s="28"/>
      <c r="D14" s="28"/>
      <c r="E14" s="28"/>
      <c r="F14" s="28"/>
    </row>
    <row r="15" customHeight="1" spans="1:6">
      <c r="A15" s="24"/>
      <c r="B15" s="29"/>
      <c r="C15" s="28"/>
      <c r="D15" s="28"/>
      <c r="E15" s="28"/>
      <c r="F15" s="28"/>
    </row>
    <row r="16" customHeight="1" spans="1:6">
      <c r="A16" s="24"/>
      <c r="B16" s="29"/>
      <c r="C16" s="28"/>
      <c r="D16" s="28"/>
      <c r="E16" s="28"/>
      <c r="F16" s="28"/>
    </row>
    <row r="17" customHeight="1" spans="1:6">
      <c r="A17" s="24"/>
      <c r="B17" s="29"/>
      <c r="C17" s="28"/>
      <c r="D17" s="28"/>
      <c r="E17" s="28"/>
      <c r="F17" s="28"/>
    </row>
    <row r="18" customHeight="1" spans="1:6">
      <c r="A18" s="24"/>
      <c r="B18" s="29"/>
      <c r="C18" s="28"/>
      <c r="D18" s="28"/>
      <c r="E18" s="28"/>
      <c r="F18" s="28"/>
    </row>
    <row r="19" customHeight="1" spans="1:6">
      <c r="A19" s="24"/>
      <c r="B19" s="29"/>
      <c r="C19" s="28"/>
      <c r="D19" s="28"/>
      <c r="E19" s="28"/>
      <c r="F19" s="28"/>
    </row>
    <row r="20" customHeight="1" spans="1:6">
      <c r="A20" s="24"/>
      <c r="B20" s="29"/>
      <c r="C20" s="28"/>
      <c r="D20" s="28"/>
      <c r="E20" s="28"/>
      <c r="F20" s="28"/>
    </row>
    <row r="21" customHeight="1" spans="1:6">
      <c r="A21" s="24"/>
      <c r="B21" s="29"/>
      <c r="C21" s="28"/>
      <c r="D21" s="28"/>
      <c r="E21" s="28"/>
      <c r="F21" s="28"/>
    </row>
    <row r="22" customHeight="1" spans="1:6">
      <c r="A22" s="24"/>
      <c r="B22" s="29"/>
      <c r="C22" s="28"/>
      <c r="D22" s="28"/>
      <c r="E22" s="28"/>
      <c r="F22" s="28"/>
    </row>
    <row r="23" customHeight="1" spans="1:6">
      <c r="A23" s="24"/>
      <c r="B23" s="29"/>
      <c r="C23" s="28"/>
      <c r="D23" s="28"/>
      <c r="E23" s="28"/>
      <c r="F23" s="28"/>
    </row>
    <row r="24" customHeight="1" spans="1:6">
      <c r="A24" s="24"/>
      <c r="B24" s="29"/>
      <c r="C24" s="28"/>
      <c r="D24" s="28"/>
      <c r="E24" s="28"/>
      <c r="F24" s="28"/>
    </row>
    <row r="25" customHeight="1" spans="1:6">
      <c r="A25" s="24"/>
      <c r="B25" s="29"/>
      <c r="C25" s="28"/>
      <c r="D25" s="28"/>
      <c r="E25" s="28"/>
      <c r="F25" s="28"/>
    </row>
    <row r="26" customHeight="1" spans="1:6">
      <c r="A26" s="62"/>
      <c r="B26" s="63"/>
      <c r="C26" s="28"/>
      <c r="D26" s="28"/>
      <c r="E26" s="28"/>
      <c r="F26" s="28"/>
    </row>
    <row r="27" customHeight="1" spans="1:6">
      <c r="A27" s="62"/>
      <c r="B27" s="63"/>
      <c r="C27" s="28"/>
      <c r="D27" s="28"/>
      <c r="E27" s="28"/>
      <c r="F27" s="28"/>
    </row>
    <row r="28" customHeight="1" spans="1:6">
      <c r="A28" s="64" t="s">
        <v>2200</v>
      </c>
      <c r="B28" s="31"/>
      <c r="C28" s="28">
        <f>SUM(C6:C27)</f>
        <v>0</v>
      </c>
      <c r="D28" s="28">
        <f>SUM(D6:D27)</f>
        <v>0</v>
      </c>
      <c r="E28" s="28">
        <f>D28-C28</f>
        <v>0</v>
      </c>
      <c r="F28" s="28">
        <f>IF(C28=0,0,E28/C28*100)</f>
        <v>0</v>
      </c>
    </row>
    <row r="29" customHeight="1" spans="1:6">
      <c r="A29" s="65"/>
      <c r="D29" s="66" t="str">
        <f>基础信息!A3</f>
        <v>评估人员：李美花、刘婧</v>
      </c>
      <c r="E29" s="66"/>
      <c r="F29" s="66"/>
    </row>
    <row r="30" customHeight="1" spans="1:1">
      <c r="A30" s="67"/>
    </row>
  </sheetData>
  <mergeCells count="5">
    <mergeCell ref="A1:F1"/>
    <mergeCell ref="A2:F2"/>
    <mergeCell ref="A4:C4"/>
    <mergeCell ref="A28:B28"/>
    <mergeCell ref="D29:F29"/>
  </mergeCells>
  <printOptions horizontalCentered="1"/>
  <pageMargins left="1" right="1" top="0.87" bottom="0.87" header="1.06" footer="0.51"/>
  <pageSetup paperSize="9" fitToHeight="0" orientation="landscape" verticalDpi="600"/>
  <headerFooter scaleWithDoc="0"/>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view="pageBreakPreview" zoomScale="90" zoomScaleNormal="100" workbookViewId="0">
      <selection activeCell="C28" sqref="C28:D28"/>
    </sheetView>
  </sheetViews>
  <sheetFormatPr defaultColWidth="9" defaultRowHeight="15.75" customHeight="1"/>
  <cols>
    <col min="1" max="1" width="5.5" style="13" customWidth="1"/>
    <col min="2" max="2" width="20.5" style="13" customWidth="1"/>
    <col min="3" max="3" width="7.5" style="13" customWidth="1"/>
    <col min="4" max="4" width="7.625" style="13" customWidth="1"/>
    <col min="5" max="5" width="7.25" style="13" customWidth="1"/>
    <col min="6" max="6" width="6.125" style="13" customWidth="1"/>
    <col min="7" max="7" width="10" style="13" customWidth="1"/>
    <col min="8" max="8" width="10.5" style="13" customWidth="1"/>
    <col min="9" max="9" width="11.875" style="13" customWidth="1"/>
    <col min="10" max="10" width="12.875" style="13" customWidth="1"/>
    <col min="11" max="11" width="10.625" style="13" customWidth="1"/>
    <col min="12" max="16384" width="9" style="13"/>
  </cols>
  <sheetData>
    <row r="1" s="11" customFormat="1" ht="30" customHeight="1" spans="1:11">
      <c r="A1" s="14" t="s">
        <v>2201</v>
      </c>
      <c r="B1" s="15"/>
      <c r="C1" s="15"/>
      <c r="D1" s="15"/>
      <c r="E1" s="15"/>
      <c r="F1" s="15"/>
      <c r="G1" s="15"/>
      <c r="H1" s="15"/>
      <c r="I1" s="15"/>
      <c r="J1" s="15"/>
      <c r="K1" s="15"/>
    </row>
    <row r="2" ht="14.1" customHeight="1" spans="1:11">
      <c r="A2" s="16" t="str">
        <f>基础信息!A1</f>
        <v>评估基准日：2021年6月30日</v>
      </c>
      <c r="B2" s="17"/>
      <c r="C2" s="17"/>
      <c r="D2" s="17"/>
      <c r="E2" s="17"/>
      <c r="F2" s="17"/>
      <c r="G2" s="17"/>
      <c r="H2" s="18"/>
      <c r="I2" s="18"/>
      <c r="J2" s="18"/>
      <c r="K2" s="18"/>
    </row>
    <row r="3" ht="14.1" customHeight="1" spans="1:11">
      <c r="A3" s="17"/>
      <c r="B3" s="17"/>
      <c r="C3" s="17"/>
      <c r="D3" s="17"/>
      <c r="E3" s="17"/>
      <c r="F3" s="17"/>
      <c r="G3" s="17"/>
      <c r="H3" s="18"/>
      <c r="I3" s="18"/>
      <c r="J3" s="18"/>
      <c r="K3" s="19" t="s">
        <v>2202</v>
      </c>
    </row>
    <row r="4" customHeight="1" spans="1:11">
      <c r="A4" s="20" t="str">
        <f>基础信息!A2</f>
        <v>被评估单位：江苏省糖烟酒总公司</v>
      </c>
      <c r="B4" s="20"/>
      <c r="C4" s="20"/>
      <c r="D4" s="20"/>
      <c r="E4" s="20"/>
      <c r="K4" s="21" t="s">
        <v>119</v>
      </c>
    </row>
    <row r="5" s="12" customFormat="1" customHeight="1" spans="1:11">
      <c r="A5" s="22" t="s">
        <v>120</v>
      </c>
      <c r="B5" s="22" t="s">
        <v>1508</v>
      </c>
      <c r="C5" s="22" t="s">
        <v>261</v>
      </c>
      <c r="D5" s="22" t="s">
        <v>1226</v>
      </c>
      <c r="E5" s="22" t="s">
        <v>1509</v>
      </c>
      <c r="F5" s="22" t="s">
        <v>193</v>
      </c>
      <c r="G5" s="22" t="s">
        <v>1510</v>
      </c>
      <c r="H5" s="23" t="s">
        <v>86</v>
      </c>
      <c r="I5" s="22" t="s">
        <v>1511</v>
      </c>
      <c r="J5" s="22" t="s">
        <v>87</v>
      </c>
      <c r="K5" s="22" t="s">
        <v>182</v>
      </c>
    </row>
    <row r="6" customHeight="1" spans="1:11">
      <c r="A6" s="24"/>
      <c r="B6" s="25"/>
      <c r="C6" s="26"/>
      <c r="D6" s="26"/>
      <c r="E6" s="26"/>
      <c r="F6" s="24"/>
      <c r="G6" s="28"/>
      <c r="H6" s="27"/>
      <c r="I6" s="58"/>
      <c r="J6" s="28"/>
      <c r="K6" s="29"/>
    </row>
    <row r="7" customHeight="1" spans="1:11">
      <c r="A7" s="24"/>
      <c r="B7" s="25"/>
      <c r="C7" s="26"/>
      <c r="D7" s="26"/>
      <c r="E7" s="24"/>
      <c r="F7" s="24"/>
      <c r="G7" s="28"/>
      <c r="H7" s="27"/>
      <c r="I7" s="58"/>
      <c r="J7" s="28"/>
      <c r="K7" s="29"/>
    </row>
    <row r="8" customHeight="1" spans="1:11">
      <c r="A8" s="24"/>
      <c r="B8" s="25"/>
      <c r="C8" s="26"/>
      <c r="D8" s="26"/>
      <c r="E8" s="24"/>
      <c r="F8" s="24"/>
      <c r="G8" s="28"/>
      <c r="H8" s="27"/>
      <c r="I8" s="58"/>
      <c r="J8" s="28"/>
      <c r="K8" s="29"/>
    </row>
    <row r="9" customHeight="1" spans="1:11">
      <c r="A9" s="24"/>
      <c r="B9" s="25"/>
      <c r="C9" s="26"/>
      <c r="D9" s="26"/>
      <c r="E9" s="24"/>
      <c r="F9" s="24"/>
      <c r="G9" s="28"/>
      <c r="H9" s="27"/>
      <c r="I9" s="58"/>
      <c r="J9" s="28"/>
      <c r="K9" s="29"/>
    </row>
    <row r="10" customHeight="1" spans="1:11">
      <c r="A10" s="24"/>
      <c r="B10" s="25"/>
      <c r="C10" s="26"/>
      <c r="D10" s="26"/>
      <c r="E10" s="24"/>
      <c r="F10" s="24"/>
      <c r="G10" s="28"/>
      <c r="H10" s="27"/>
      <c r="I10" s="58"/>
      <c r="J10" s="28"/>
      <c r="K10" s="29"/>
    </row>
    <row r="11" customHeight="1" spans="1:11">
      <c r="A11" s="24"/>
      <c r="B11" s="25"/>
      <c r="C11" s="26"/>
      <c r="D11" s="26"/>
      <c r="E11" s="24"/>
      <c r="F11" s="24"/>
      <c r="G11" s="28"/>
      <c r="H11" s="27"/>
      <c r="I11" s="58"/>
      <c r="J11" s="28"/>
      <c r="K11" s="29"/>
    </row>
    <row r="12" customHeight="1" spans="1:11">
      <c r="A12" s="24"/>
      <c r="B12" s="25"/>
      <c r="C12" s="26"/>
      <c r="D12" s="26"/>
      <c r="E12" s="24"/>
      <c r="F12" s="24"/>
      <c r="G12" s="28"/>
      <c r="H12" s="27"/>
      <c r="I12" s="58"/>
      <c r="J12" s="28"/>
      <c r="K12" s="29"/>
    </row>
    <row r="13" customHeight="1" spans="1:11">
      <c r="A13" s="24"/>
      <c r="B13" s="25"/>
      <c r="C13" s="26"/>
      <c r="D13" s="26"/>
      <c r="E13" s="24"/>
      <c r="F13" s="24"/>
      <c r="G13" s="28"/>
      <c r="H13" s="27"/>
      <c r="I13" s="58"/>
      <c r="J13" s="28"/>
      <c r="K13" s="29"/>
    </row>
    <row r="14" customHeight="1" spans="1:11">
      <c r="A14" s="24"/>
      <c r="B14" s="25"/>
      <c r="C14" s="26"/>
      <c r="D14" s="26"/>
      <c r="E14" s="24"/>
      <c r="F14" s="24"/>
      <c r="G14" s="28"/>
      <c r="H14" s="27"/>
      <c r="I14" s="58"/>
      <c r="J14" s="28"/>
      <c r="K14" s="29"/>
    </row>
    <row r="15" customHeight="1" spans="1:11">
      <c r="A15" s="24"/>
      <c r="B15" s="25"/>
      <c r="C15" s="26"/>
      <c r="D15" s="26"/>
      <c r="E15" s="24"/>
      <c r="F15" s="24"/>
      <c r="G15" s="28"/>
      <c r="H15" s="27"/>
      <c r="I15" s="58"/>
      <c r="J15" s="28"/>
      <c r="K15" s="29"/>
    </row>
    <row r="16" customHeight="1" spans="1:11">
      <c r="A16" s="24"/>
      <c r="B16" s="25"/>
      <c r="C16" s="26"/>
      <c r="D16" s="26"/>
      <c r="E16" s="24"/>
      <c r="F16" s="24"/>
      <c r="G16" s="28"/>
      <c r="H16" s="27"/>
      <c r="I16" s="58"/>
      <c r="J16" s="28"/>
      <c r="K16" s="29"/>
    </row>
    <row r="17" customHeight="1" spans="1:11">
      <c r="A17" s="24"/>
      <c r="B17" s="25"/>
      <c r="C17" s="26"/>
      <c r="D17" s="26"/>
      <c r="E17" s="24"/>
      <c r="F17" s="24"/>
      <c r="G17" s="28"/>
      <c r="H17" s="27"/>
      <c r="I17" s="58"/>
      <c r="J17" s="28"/>
      <c r="K17" s="29"/>
    </row>
    <row r="18" customHeight="1" spans="1:11">
      <c r="A18" s="24"/>
      <c r="B18" s="25"/>
      <c r="C18" s="26"/>
      <c r="D18" s="26"/>
      <c r="E18" s="24"/>
      <c r="F18" s="24"/>
      <c r="G18" s="28"/>
      <c r="H18" s="27"/>
      <c r="I18" s="58"/>
      <c r="J18" s="28"/>
      <c r="K18" s="29"/>
    </row>
    <row r="19" customHeight="1" spans="1:11">
      <c r="A19" s="24"/>
      <c r="B19" s="25"/>
      <c r="C19" s="26"/>
      <c r="D19" s="26"/>
      <c r="E19" s="24"/>
      <c r="F19" s="24"/>
      <c r="G19" s="28"/>
      <c r="H19" s="27"/>
      <c r="I19" s="58"/>
      <c r="J19" s="28"/>
      <c r="K19" s="29"/>
    </row>
    <row r="20" customHeight="1" spans="1:11">
      <c r="A20" s="24"/>
      <c r="B20" s="25"/>
      <c r="C20" s="26"/>
      <c r="D20" s="26"/>
      <c r="E20" s="24"/>
      <c r="F20" s="24"/>
      <c r="G20" s="28"/>
      <c r="H20" s="27"/>
      <c r="I20" s="58"/>
      <c r="J20" s="28"/>
      <c r="K20" s="29"/>
    </row>
    <row r="21" customHeight="1" spans="1:11">
      <c r="A21" s="24"/>
      <c r="B21" s="25"/>
      <c r="C21" s="26"/>
      <c r="D21" s="26"/>
      <c r="E21" s="24"/>
      <c r="F21" s="24"/>
      <c r="G21" s="28"/>
      <c r="H21" s="27"/>
      <c r="I21" s="58"/>
      <c r="J21" s="28"/>
      <c r="K21" s="29"/>
    </row>
    <row r="22" customHeight="1" spans="1:11">
      <c r="A22" s="24"/>
      <c r="B22" s="25"/>
      <c r="C22" s="26"/>
      <c r="D22" s="26"/>
      <c r="E22" s="24"/>
      <c r="F22" s="24"/>
      <c r="G22" s="28"/>
      <c r="H22" s="27"/>
      <c r="I22" s="58"/>
      <c r="J22" s="28"/>
      <c r="K22" s="29"/>
    </row>
    <row r="23" customHeight="1" spans="1:11">
      <c r="A23" s="24"/>
      <c r="B23" s="25"/>
      <c r="C23" s="26"/>
      <c r="D23" s="26"/>
      <c r="E23" s="24"/>
      <c r="F23" s="24"/>
      <c r="G23" s="28"/>
      <c r="H23" s="27"/>
      <c r="I23" s="58"/>
      <c r="J23" s="28"/>
      <c r="K23" s="29"/>
    </row>
    <row r="24" customHeight="1" spans="1:11">
      <c r="A24" s="24"/>
      <c r="B24" s="25"/>
      <c r="C24" s="26"/>
      <c r="D24" s="26"/>
      <c r="E24" s="24"/>
      <c r="F24" s="24"/>
      <c r="G24" s="28"/>
      <c r="H24" s="27"/>
      <c r="I24" s="58"/>
      <c r="J24" s="28"/>
      <c r="K24" s="29"/>
    </row>
    <row r="25" customHeight="1" spans="1:11">
      <c r="A25" s="24"/>
      <c r="B25" s="25"/>
      <c r="C25" s="26"/>
      <c r="D25" s="26"/>
      <c r="E25" s="24"/>
      <c r="F25" s="24"/>
      <c r="G25" s="28"/>
      <c r="H25" s="27"/>
      <c r="I25" s="58"/>
      <c r="J25" s="28"/>
      <c r="K25" s="29"/>
    </row>
    <row r="26" customHeight="1" spans="1:11">
      <c r="A26" s="24"/>
      <c r="B26" s="25"/>
      <c r="C26" s="26"/>
      <c r="D26" s="26"/>
      <c r="E26" s="24"/>
      <c r="F26" s="24"/>
      <c r="G26" s="28"/>
      <c r="H26" s="27"/>
      <c r="I26" s="58"/>
      <c r="J26" s="28"/>
      <c r="K26" s="29"/>
    </row>
    <row r="27" customHeight="1" spans="1:11">
      <c r="A27" s="24"/>
      <c r="B27" s="25"/>
      <c r="C27" s="26"/>
      <c r="D27" s="26"/>
      <c r="E27" s="24"/>
      <c r="F27" s="24"/>
      <c r="G27" s="28"/>
      <c r="H27" s="27"/>
      <c r="I27" s="58"/>
      <c r="J27" s="28"/>
      <c r="K27" s="29"/>
    </row>
    <row r="28" customHeight="1" spans="1:11">
      <c r="A28" s="30" t="s">
        <v>255</v>
      </c>
      <c r="B28" s="56"/>
      <c r="C28" s="26"/>
      <c r="D28" s="26"/>
      <c r="E28" s="24"/>
      <c r="F28" s="24"/>
      <c r="G28" s="28"/>
      <c r="H28" s="27">
        <f>SUM(H6:H27)</f>
        <v>0</v>
      </c>
      <c r="I28" s="27"/>
      <c r="J28" s="27">
        <f>SUM(J6:J27)</f>
        <v>0</v>
      </c>
      <c r="K28" s="29"/>
    </row>
    <row r="29" customHeight="1" spans="1:11">
      <c r="A29" s="32" t="str">
        <f>基础信息!A4</f>
        <v>被评估单位填表人：俞蕊</v>
      </c>
      <c r="B29" s="32"/>
      <c r="C29" s="32"/>
      <c r="D29" s="32"/>
      <c r="G29" s="57" t="str">
        <f>基础信息!A3</f>
        <v>评估人员：李美花、刘婧</v>
      </c>
      <c r="H29" s="57"/>
      <c r="I29" s="57"/>
      <c r="J29" s="57"/>
      <c r="K29" s="57"/>
    </row>
    <row r="30" customHeight="1" spans="1:4">
      <c r="A30" s="35" t="str">
        <f>基础信息!A5</f>
        <v>填表日期：2021年8月27日</v>
      </c>
      <c r="B30" s="36"/>
      <c r="C30" s="36"/>
      <c r="D30" s="36"/>
    </row>
  </sheetData>
  <mergeCells count="6">
    <mergeCell ref="A1:K1"/>
    <mergeCell ref="A2:K2"/>
    <mergeCell ref="A4:E4"/>
    <mergeCell ref="A28:B28"/>
    <mergeCell ref="A29:D29"/>
    <mergeCell ref="G29:K29"/>
  </mergeCells>
  <printOptions horizontalCentered="1"/>
  <pageMargins left="1" right="1" top="0.87" bottom="0.87" header="1.06" footer="0.51"/>
  <pageSetup paperSize="9" fitToHeight="0" orientation="landscape" verticalDpi="600"/>
  <headerFooter scaleWithDoc="0"/>
  <legacyDrawing r:id="rId2"/>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0"/>
  <sheetViews>
    <sheetView showGridLines="0" view="pageBreakPreview" zoomScale="90" zoomScaleNormal="100" workbookViewId="0">
      <selection activeCell="A28" sqref="A28:D28"/>
    </sheetView>
  </sheetViews>
  <sheetFormatPr defaultColWidth="8.75" defaultRowHeight="12.75"/>
  <cols>
    <col min="1" max="1" width="5.625" style="13" customWidth="1"/>
    <col min="2" max="2" width="20.875" style="13" customWidth="1"/>
    <col min="3" max="3" width="9.625" style="13" customWidth="1"/>
    <col min="4" max="5" width="11.625" style="13" customWidth="1"/>
    <col min="6" max="6" width="11.25" style="13" customWidth="1"/>
    <col min="7" max="7" width="13" style="13" customWidth="1"/>
    <col min="8" max="8" width="13.625" style="13" customWidth="1"/>
    <col min="9" max="9" width="12.875" style="13" customWidth="1"/>
    <col min="10" max="16384" width="8.75" style="13"/>
  </cols>
  <sheetData>
    <row r="1" spans="1:9">
      <c r="A1" s="47"/>
      <c r="B1" s="47"/>
      <c r="C1" s="48"/>
      <c r="D1" s="48"/>
      <c r="E1" s="48"/>
      <c r="F1" s="48"/>
      <c r="G1" s="48"/>
      <c r="H1" s="48"/>
      <c r="I1" s="48"/>
    </row>
    <row r="2" s="11" customFormat="1" ht="21" customHeight="1" spans="1:9">
      <c r="A2" s="49" t="s">
        <v>2203</v>
      </c>
      <c r="B2" s="37"/>
      <c r="C2" s="37"/>
      <c r="D2" s="37"/>
      <c r="E2" s="37"/>
      <c r="F2" s="37"/>
      <c r="G2" s="37"/>
      <c r="H2" s="37"/>
      <c r="I2" s="37"/>
    </row>
    <row r="3" ht="14.1" customHeight="1" spans="1:9">
      <c r="A3" s="16" t="str">
        <f>基础信息!A1</f>
        <v>评估基准日：2021年6月30日</v>
      </c>
      <c r="B3" s="17"/>
      <c r="C3" s="17"/>
      <c r="D3" s="17"/>
      <c r="E3" s="17"/>
      <c r="F3" s="17"/>
      <c r="G3" s="17"/>
      <c r="H3" s="18"/>
      <c r="I3" s="18"/>
    </row>
    <row r="4" ht="14.1" customHeight="1" spans="2:9">
      <c r="B4" s="17"/>
      <c r="C4" s="17"/>
      <c r="D4" s="17"/>
      <c r="E4" s="17"/>
      <c r="F4" s="17"/>
      <c r="G4" s="17"/>
      <c r="H4" s="18"/>
      <c r="I4" s="19" t="s">
        <v>2204</v>
      </c>
    </row>
    <row r="5" ht="15.75" customHeight="1" spans="1:9">
      <c r="A5" s="50" t="str">
        <f>基础信息!A2</f>
        <v>被评估单位：江苏省糖烟酒总公司</v>
      </c>
      <c r="B5" s="50"/>
      <c r="C5" s="50"/>
      <c r="D5" s="50"/>
      <c r="I5" s="21" t="s">
        <v>119</v>
      </c>
    </row>
    <row r="6" ht="15.75" customHeight="1" spans="1:9">
      <c r="A6" s="22" t="s">
        <v>120</v>
      </c>
      <c r="B6" s="22" t="s">
        <v>2205</v>
      </c>
      <c r="C6" s="22" t="s">
        <v>1225</v>
      </c>
      <c r="D6" s="22" t="s">
        <v>261</v>
      </c>
      <c r="E6" s="22" t="s">
        <v>1226</v>
      </c>
      <c r="F6" s="22" t="s">
        <v>2206</v>
      </c>
      <c r="G6" s="23" t="s">
        <v>86</v>
      </c>
      <c r="H6" s="22" t="s">
        <v>87</v>
      </c>
      <c r="I6" s="24" t="s">
        <v>2207</v>
      </c>
    </row>
    <row r="7" ht="15.75" customHeight="1" spans="1:9">
      <c r="A7" s="24"/>
      <c r="B7" s="25"/>
      <c r="C7" s="24"/>
      <c r="D7" s="24"/>
      <c r="E7" s="24"/>
      <c r="F7" s="24"/>
      <c r="G7" s="27"/>
      <c r="H7" s="28"/>
      <c r="I7" s="29"/>
    </row>
    <row r="8" ht="15.75" customHeight="1" spans="1:9">
      <c r="A8" s="24"/>
      <c r="B8" s="25"/>
      <c r="C8" s="24"/>
      <c r="D8" s="24"/>
      <c r="E8" s="24"/>
      <c r="F8" s="24"/>
      <c r="G8" s="27"/>
      <c r="H8" s="28"/>
      <c r="I8" s="29"/>
    </row>
    <row r="9" ht="15.75" customHeight="1" spans="1:9">
      <c r="A9" s="24"/>
      <c r="B9" s="25"/>
      <c r="C9" s="24"/>
      <c r="D9" s="24"/>
      <c r="E9" s="24"/>
      <c r="F9" s="24"/>
      <c r="G9" s="27"/>
      <c r="H9" s="28"/>
      <c r="I9" s="29"/>
    </row>
    <row r="10" ht="15.75" customHeight="1" spans="1:9">
      <c r="A10" s="24"/>
      <c r="B10" s="25"/>
      <c r="C10" s="24"/>
      <c r="D10" s="24"/>
      <c r="E10" s="24"/>
      <c r="F10" s="24"/>
      <c r="G10" s="27"/>
      <c r="H10" s="28"/>
      <c r="I10" s="29"/>
    </row>
    <row r="11" ht="15.75" customHeight="1" spans="1:9">
      <c r="A11" s="24"/>
      <c r="B11" s="25"/>
      <c r="C11" s="24"/>
      <c r="D11" s="24"/>
      <c r="E11" s="24"/>
      <c r="F11" s="24"/>
      <c r="G11" s="27"/>
      <c r="H11" s="28"/>
      <c r="I11" s="29"/>
    </row>
    <row r="12" ht="15.75" customHeight="1" spans="1:9">
      <c r="A12" s="24"/>
      <c r="B12" s="25"/>
      <c r="C12" s="24"/>
      <c r="D12" s="24"/>
      <c r="E12" s="24"/>
      <c r="F12" s="24"/>
      <c r="G12" s="27"/>
      <c r="H12" s="28"/>
      <c r="I12" s="29"/>
    </row>
    <row r="13" ht="15.75" customHeight="1" spans="1:9">
      <c r="A13" s="24"/>
      <c r="B13" s="25"/>
      <c r="C13" s="24"/>
      <c r="D13" s="24"/>
      <c r="E13" s="24"/>
      <c r="F13" s="24"/>
      <c r="G13" s="27"/>
      <c r="H13" s="28"/>
      <c r="I13" s="29"/>
    </row>
    <row r="14" ht="15.75" customHeight="1" spans="1:9">
      <c r="A14" s="24"/>
      <c r="B14" s="25"/>
      <c r="C14" s="24"/>
      <c r="D14" s="24"/>
      <c r="E14" s="24"/>
      <c r="F14" s="24"/>
      <c r="G14" s="27"/>
      <c r="H14" s="28"/>
      <c r="I14" s="29"/>
    </row>
    <row r="15" ht="15.75" customHeight="1" spans="1:9">
      <c r="A15" s="24"/>
      <c r="B15" s="25"/>
      <c r="C15" s="24"/>
      <c r="D15" s="24"/>
      <c r="E15" s="24"/>
      <c r="F15" s="24"/>
      <c r="G15" s="27"/>
      <c r="H15" s="28"/>
      <c r="I15" s="29"/>
    </row>
    <row r="16" ht="15.75" customHeight="1" spans="1:9">
      <c r="A16" s="24"/>
      <c r="B16" s="25"/>
      <c r="C16" s="24"/>
      <c r="D16" s="24"/>
      <c r="E16" s="24"/>
      <c r="F16" s="24"/>
      <c r="G16" s="27"/>
      <c r="H16" s="28"/>
      <c r="I16" s="29"/>
    </row>
    <row r="17" ht="15.75" customHeight="1" spans="1:9">
      <c r="A17" s="24"/>
      <c r="B17" s="25"/>
      <c r="C17" s="24"/>
      <c r="D17" s="24"/>
      <c r="E17" s="24"/>
      <c r="F17" s="24"/>
      <c r="G17" s="27"/>
      <c r="H17" s="28"/>
      <c r="I17" s="29"/>
    </row>
    <row r="18" ht="15.75" customHeight="1" spans="1:9">
      <c r="A18" s="24"/>
      <c r="B18" s="25"/>
      <c r="C18" s="24"/>
      <c r="D18" s="24"/>
      <c r="E18" s="24"/>
      <c r="F18" s="24"/>
      <c r="G18" s="27"/>
      <c r="H18" s="28"/>
      <c r="I18" s="29"/>
    </row>
    <row r="19" ht="15.75" customHeight="1" spans="1:9">
      <c r="A19" s="24"/>
      <c r="B19" s="25"/>
      <c r="C19" s="24"/>
      <c r="D19" s="24"/>
      <c r="E19" s="24"/>
      <c r="F19" s="24"/>
      <c r="G19" s="27"/>
      <c r="H19" s="28"/>
      <c r="I19" s="29"/>
    </row>
    <row r="20" ht="15.75" customHeight="1" spans="1:9">
      <c r="A20" s="24"/>
      <c r="B20" s="25"/>
      <c r="C20" s="24"/>
      <c r="D20" s="24"/>
      <c r="E20" s="24"/>
      <c r="F20" s="24"/>
      <c r="G20" s="27"/>
      <c r="H20" s="28"/>
      <c r="I20" s="29"/>
    </row>
    <row r="21" ht="15.75" customHeight="1" spans="1:9">
      <c r="A21" s="24"/>
      <c r="B21" s="25"/>
      <c r="C21" s="24"/>
      <c r="D21" s="24"/>
      <c r="E21" s="24"/>
      <c r="F21" s="24"/>
      <c r="G21" s="27"/>
      <c r="H21" s="28"/>
      <c r="I21" s="29"/>
    </row>
    <row r="22" ht="15.75" customHeight="1" spans="1:9">
      <c r="A22" s="24"/>
      <c r="B22" s="25"/>
      <c r="C22" s="24"/>
      <c r="D22" s="24"/>
      <c r="E22" s="24"/>
      <c r="F22" s="24"/>
      <c r="G22" s="27"/>
      <c r="H22" s="28"/>
      <c r="I22" s="29"/>
    </row>
    <row r="23" ht="15.75" customHeight="1" spans="1:9">
      <c r="A23" s="24"/>
      <c r="B23" s="25"/>
      <c r="C23" s="24"/>
      <c r="D23" s="24"/>
      <c r="E23" s="24"/>
      <c r="F23" s="24"/>
      <c r="G23" s="27"/>
      <c r="H23" s="28"/>
      <c r="I23" s="29"/>
    </row>
    <row r="24" ht="15.75" customHeight="1" spans="1:9">
      <c r="A24" s="24"/>
      <c r="B24" s="25"/>
      <c r="C24" s="24"/>
      <c r="D24" s="24"/>
      <c r="E24" s="24"/>
      <c r="F24" s="24"/>
      <c r="G24" s="27"/>
      <c r="H24" s="28"/>
      <c r="I24" s="29"/>
    </row>
    <row r="25" ht="15.75" customHeight="1" spans="1:9">
      <c r="A25" s="24"/>
      <c r="B25" s="25"/>
      <c r="C25" s="24"/>
      <c r="D25" s="24"/>
      <c r="E25" s="24"/>
      <c r="F25" s="24"/>
      <c r="G25" s="27"/>
      <c r="H25" s="28"/>
      <c r="I25" s="29"/>
    </row>
    <row r="26" ht="15.75" customHeight="1" spans="1:9">
      <c r="A26" s="24"/>
      <c r="B26" s="25"/>
      <c r="C26" s="24"/>
      <c r="D26" s="24"/>
      <c r="E26" s="24"/>
      <c r="F26" s="24"/>
      <c r="G26" s="27"/>
      <c r="H26" s="28"/>
      <c r="I26" s="29"/>
    </row>
    <row r="27" ht="15.75" customHeight="1" spans="1:9">
      <c r="A27" s="24"/>
      <c r="B27" s="25"/>
      <c r="C27" s="24"/>
      <c r="D27" s="24"/>
      <c r="E27" s="24"/>
      <c r="F27" s="24"/>
      <c r="G27" s="27"/>
      <c r="H27" s="28"/>
      <c r="I27" s="29"/>
    </row>
    <row r="28" ht="15.75" customHeight="1" spans="1:19">
      <c r="A28" s="22" t="s">
        <v>255</v>
      </c>
      <c r="B28" s="24"/>
      <c r="C28" s="24"/>
      <c r="D28" s="29"/>
      <c r="E28" s="24"/>
      <c r="F28" s="24"/>
      <c r="G28" s="28">
        <f>SUM(G7:G27)</f>
        <v>0</v>
      </c>
      <c r="H28" s="28">
        <f>SUM(H7:H27)</f>
        <v>0</v>
      </c>
      <c r="I28" s="54"/>
      <c r="J28" s="55"/>
      <c r="K28" s="55"/>
      <c r="L28" s="55"/>
      <c r="M28" s="55"/>
      <c r="N28" s="55"/>
      <c r="O28" s="55"/>
      <c r="P28" s="55"/>
      <c r="Q28" s="55"/>
      <c r="R28" s="55"/>
      <c r="S28" s="55"/>
    </row>
    <row r="29" s="46" customFormat="1" ht="15.75" customHeight="1" spans="1:9">
      <c r="A29" s="51" t="str">
        <f>基础信息!A4</f>
        <v>被评估单位填表人：俞蕊</v>
      </c>
      <c r="B29" s="51"/>
      <c r="C29" s="51"/>
      <c r="D29" s="51"/>
      <c r="F29" s="34" t="str">
        <f>基础信息!A3</f>
        <v>评估人员：李美花、刘婧</v>
      </c>
      <c r="G29" s="34"/>
      <c r="H29" s="34"/>
      <c r="I29" s="34"/>
    </row>
    <row r="30" s="46" customFormat="1" ht="15.75" customHeight="1" spans="1:4">
      <c r="A30" s="52" t="str">
        <f>基础信息!A5</f>
        <v>填表日期：2021年8月27日</v>
      </c>
      <c r="B30" s="53"/>
      <c r="C30" s="53"/>
      <c r="D30" s="53"/>
    </row>
  </sheetData>
  <mergeCells count="6">
    <mergeCell ref="A2:I2"/>
    <mergeCell ref="A3:I3"/>
    <mergeCell ref="A5:D5"/>
    <mergeCell ref="A28:C28"/>
    <mergeCell ref="A29:D29"/>
    <mergeCell ref="F29:I29"/>
  </mergeCells>
  <printOptions horizontalCentered="1"/>
  <pageMargins left="1" right="1" top="0.87" bottom="0.87" header="1.06" footer="0.51"/>
  <pageSetup paperSize="9" fitToHeight="0" orientation="landscape" horizontalDpi="300" verticalDpi="300"/>
  <headerFooter scaleWithDoc="0"/>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view="pageBreakPreview" zoomScale="90" zoomScaleNormal="100" workbookViewId="0">
      <selection activeCell="C28" sqref="C28:D28"/>
    </sheetView>
  </sheetViews>
  <sheetFormatPr defaultColWidth="9" defaultRowHeight="15.75" customHeight="1"/>
  <cols>
    <col min="1" max="1" width="5.125" style="13" customWidth="1"/>
    <col min="2" max="2" width="18.875" style="13" customWidth="1"/>
    <col min="3" max="3" width="9.25" style="13" customWidth="1"/>
    <col min="4" max="4" width="12.5" style="13" customWidth="1"/>
    <col min="5" max="5" width="13.375" style="13" customWidth="1"/>
    <col min="6" max="6" width="15.25" style="13" customWidth="1"/>
    <col min="7" max="7" width="14" style="13" customWidth="1"/>
    <col min="8" max="8" width="14.375" style="13" customWidth="1"/>
    <col min="9" max="9" width="10.25" style="13" customWidth="1"/>
    <col min="10" max="16384" width="9" style="13"/>
  </cols>
  <sheetData>
    <row r="1" s="11" customFormat="1" ht="30" customHeight="1" spans="1:9">
      <c r="A1" s="14" t="s">
        <v>2208</v>
      </c>
      <c r="B1" s="15"/>
      <c r="C1" s="15"/>
      <c r="D1" s="15"/>
      <c r="E1" s="15"/>
      <c r="F1" s="15"/>
      <c r="G1" s="15"/>
      <c r="H1" s="15"/>
      <c r="I1" s="15"/>
    </row>
    <row r="2" ht="14.1" customHeight="1" spans="1:9">
      <c r="A2" s="16" t="str">
        <f>基础信息!A1</f>
        <v>评估基准日：2021年6月30日</v>
      </c>
      <c r="B2" s="17"/>
      <c r="C2" s="17"/>
      <c r="D2" s="17"/>
      <c r="E2" s="17"/>
      <c r="F2" s="17"/>
      <c r="G2" s="17"/>
      <c r="H2" s="18"/>
      <c r="I2" s="18"/>
    </row>
    <row r="3" ht="14.1" customHeight="1" spans="1:9">
      <c r="A3" s="17"/>
      <c r="B3" s="17"/>
      <c r="C3" s="17"/>
      <c r="D3" s="17"/>
      <c r="E3" s="17"/>
      <c r="F3" s="17"/>
      <c r="G3" s="17"/>
      <c r="H3" s="18"/>
      <c r="I3" s="19" t="s">
        <v>2209</v>
      </c>
    </row>
    <row r="4" customHeight="1" spans="1:9">
      <c r="A4" s="20" t="str">
        <f>基础信息!A2</f>
        <v>被评估单位：江苏省糖烟酒总公司</v>
      </c>
      <c r="B4" s="20"/>
      <c r="C4" s="20"/>
      <c r="D4" s="20"/>
      <c r="I4" s="21" t="s">
        <v>119</v>
      </c>
    </row>
    <row r="5" s="12" customFormat="1" customHeight="1" spans="1:9">
      <c r="A5" s="22" t="s">
        <v>120</v>
      </c>
      <c r="B5" s="22" t="s">
        <v>252</v>
      </c>
      <c r="C5" s="22" t="s">
        <v>261</v>
      </c>
      <c r="D5" s="22" t="s">
        <v>260</v>
      </c>
      <c r="E5" s="22" t="s">
        <v>86</v>
      </c>
      <c r="F5" s="22"/>
      <c r="G5" s="22"/>
      <c r="H5" s="22" t="s">
        <v>87</v>
      </c>
      <c r="I5" s="22" t="s">
        <v>182</v>
      </c>
    </row>
    <row r="6" s="12" customFormat="1" customHeight="1" spans="1:9">
      <c r="A6" s="24"/>
      <c r="B6" s="24"/>
      <c r="C6" s="24"/>
      <c r="D6" s="24"/>
      <c r="E6" s="22" t="s">
        <v>2210</v>
      </c>
      <c r="F6" s="22" t="s">
        <v>2211</v>
      </c>
      <c r="G6" s="22" t="s">
        <v>1152</v>
      </c>
      <c r="H6" s="24"/>
      <c r="I6" s="24"/>
    </row>
    <row r="7" customHeight="1" spans="1:9">
      <c r="A7" s="24"/>
      <c r="B7" s="25"/>
      <c r="C7" s="42"/>
      <c r="D7" s="43"/>
      <c r="E7" s="27"/>
      <c r="F7" s="28"/>
      <c r="G7" s="28"/>
      <c r="H7" s="28"/>
      <c r="I7" s="29"/>
    </row>
    <row r="8" customHeight="1" spans="1:9">
      <c r="A8" s="24"/>
      <c r="B8" s="25"/>
      <c r="C8" s="42"/>
      <c r="D8" s="43"/>
      <c r="E8" s="27"/>
      <c r="F8" s="28"/>
      <c r="G8" s="28"/>
      <c r="H8" s="28"/>
      <c r="I8" s="29"/>
    </row>
    <row r="9" customHeight="1" spans="1:9">
      <c r="A9" s="24"/>
      <c r="B9" s="25"/>
      <c r="C9" s="42"/>
      <c r="D9" s="43"/>
      <c r="E9" s="27"/>
      <c r="F9" s="28"/>
      <c r="G9" s="28"/>
      <c r="H9" s="28"/>
      <c r="I9" s="29"/>
    </row>
    <row r="10" customHeight="1" spans="1:9">
      <c r="A10" s="24"/>
      <c r="B10" s="25"/>
      <c r="C10" s="42"/>
      <c r="D10" s="43"/>
      <c r="E10" s="27"/>
      <c r="F10" s="28"/>
      <c r="G10" s="28"/>
      <c r="H10" s="28"/>
      <c r="I10" s="29"/>
    </row>
    <row r="11" customHeight="1" spans="1:9">
      <c r="A11" s="24"/>
      <c r="B11" s="25"/>
      <c r="C11" s="42"/>
      <c r="D11" s="43"/>
      <c r="E11" s="27"/>
      <c r="F11" s="28"/>
      <c r="G11" s="28"/>
      <c r="H11" s="28"/>
      <c r="I11" s="29"/>
    </row>
    <row r="12" customHeight="1" spans="1:9">
      <c r="A12" s="24"/>
      <c r="B12" s="25"/>
      <c r="C12" s="42"/>
      <c r="D12" s="43"/>
      <c r="E12" s="27"/>
      <c r="F12" s="28"/>
      <c r="G12" s="28"/>
      <c r="H12" s="28"/>
      <c r="I12" s="29"/>
    </row>
    <row r="13" customHeight="1" spans="1:9">
      <c r="A13" s="24"/>
      <c r="B13" s="25"/>
      <c r="C13" s="42"/>
      <c r="D13" s="43"/>
      <c r="E13" s="27"/>
      <c r="F13" s="28"/>
      <c r="G13" s="28"/>
      <c r="H13" s="28"/>
      <c r="I13" s="29"/>
    </row>
    <row r="14" customHeight="1" spans="1:9">
      <c r="A14" s="24"/>
      <c r="B14" s="25"/>
      <c r="C14" s="42"/>
      <c r="D14" s="43"/>
      <c r="E14" s="27"/>
      <c r="F14" s="28"/>
      <c r="G14" s="28"/>
      <c r="H14" s="28"/>
      <c r="I14" s="29"/>
    </row>
    <row r="15" customHeight="1" spans="1:9">
      <c r="A15" s="24"/>
      <c r="B15" s="25"/>
      <c r="C15" s="42"/>
      <c r="D15" s="43"/>
      <c r="E15" s="27"/>
      <c r="F15" s="28"/>
      <c r="G15" s="28"/>
      <c r="H15" s="28"/>
      <c r="I15" s="29"/>
    </row>
    <row r="16" customHeight="1" spans="1:9">
      <c r="A16" s="24"/>
      <c r="B16" s="25"/>
      <c r="C16" s="42"/>
      <c r="D16" s="43"/>
      <c r="E16" s="27"/>
      <c r="F16" s="28"/>
      <c r="G16" s="28"/>
      <c r="H16" s="28"/>
      <c r="I16" s="29"/>
    </row>
    <row r="17" customHeight="1" spans="1:9">
      <c r="A17" s="24"/>
      <c r="B17" s="25"/>
      <c r="C17" s="42"/>
      <c r="D17" s="43"/>
      <c r="E17" s="27"/>
      <c r="F17" s="28"/>
      <c r="G17" s="28"/>
      <c r="H17" s="28"/>
      <c r="I17" s="29"/>
    </row>
    <row r="18" customHeight="1" spans="1:9">
      <c r="A18" s="24"/>
      <c r="B18" s="25"/>
      <c r="C18" s="42"/>
      <c r="D18" s="43"/>
      <c r="E18" s="27"/>
      <c r="F18" s="28"/>
      <c r="G18" s="28"/>
      <c r="H18" s="28"/>
      <c r="I18" s="29"/>
    </row>
    <row r="19" customHeight="1" spans="1:9">
      <c r="A19" s="24"/>
      <c r="B19" s="25"/>
      <c r="C19" s="42"/>
      <c r="D19" s="43"/>
      <c r="E19" s="27"/>
      <c r="F19" s="28"/>
      <c r="G19" s="28"/>
      <c r="H19" s="28"/>
      <c r="I19" s="29"/>
    </row>
    <row r="20" customHeight="1" spans="1:9">
      <c r="A20" s="24"/>
      <c r="B20" s="25"/>
      <c r="C20" s="42"/>
      <c r="D20" s="43"/>
      <c r="E20" s="27"/>
      <c r="F20" s="28"/>
      <c r="G20" s="28"/>
      <c r="H20" s="28"/>
      <c r="I20" s="29"/>
    </row>
    <row r="21" customHeight="1" spans="1:9">
      <c r="A21" s="24"/>
      <c r="B21" s="25"/>
      <c r="C21" s="42"/>
      <c r="D21" s="43"/>
      <c r="E21" s="27"/>
      <c r="F21" s="28"/>
      <c r="G21" s="28"/>
      <c r="H21" s="28"/>
      <c r="I21" s="29"/>
    </row>
    <row r="22" customHeight="1" spans="1:9">
      <c r="A22" s="24"/>
      <c r="B22" s="25"/>
      <c r="C22" s="42"/>
      <c r="D22" s="43"/>
      <c r="E22" s="27"/>
      <c r="F22" s="28"/>
      <c r="G22" s="28"/>
      <c r="H22" s="28"/>
      <c r="I22" s="29"/>
    </row>
    <row r="23" customHeight="1" spans="1:9">
      <c r="A23" s="24"/>
      <c r="B23" s="25"/>
      <c r="C23" s="42"/>
      <c r="D23" s="43"/>
      <c r="E23" s="27"/>
      <c r="F23" s="28"/>
      <c r="G23" s="28"/>
      <c r="H23" s="28"/>
      <c r="I23" s="29"/>
    </row>
    <row r="24" customHeight="1" spans="1:9">
      <c r="A24" s="24"/>
      <c r="B24" s="25"/>
      <c r="C24" s="42"/>
      <c r="D24" s="43"/>
      <c r="E24" s="27"/>
      <c r="F24" s="28"/>
      <c r="G24" s="28"/>
      <c r="H24" s="28"/>
      <c r="I24" s="29"/>
    </row>
    <row r="25" customHeight="1" spans="1:9">
      <c r="A25" s="24"/>
      <c r="B25" s="25"/>
      <c r="C25" s="42"/>
      <c r="D25" s="43"/>
      <c r="E25" s="27"/>
      <c r="F25" s="28"/>
      <c r="G25" s="28"/>
      <c r="H25" s="28"/>
      <c r="I25" s="29"/>
    </row>
    <row r="26" customHeight="1" spans="1:9">
      <c r="A26" s="24"/>
      <c r="B26" s="25"/>
      <c r="C26" s="42"/>
      <c r="D26" s="43"/>
      <c r="E26" s="27"/>
      <c r="F26" s="28"/>
      <c r="G26" s="28"/>
      <c r="H26" s="28"/>
      <c r="I26" s="29"/>
    </row>
    <row r="27" customHeight="1" spans="1:9">
      <c r="A27" s="24"/>
      <c r="B27" s="25"/>
      <c r="C27" s="42"/>
      <c r="D27" s="43"/>
      <c r="E27" s="27"/>
      <c r="F27" s="28"/>
      <c r="G27" s="28"/>
      <c r="H27" s="28"/>
      <c r="I27" s="29"/>
    </row>
    <row r="28" customHeight="1" spans="1:9">
      <c r="A28" s="30" t="s">
        <v>255</v>
      </c>
      <c r="B28" s="31"/>
      <c r="C28" s="42"/>
      <c r="D28" s="44"/>
      <c r="E28" s="28"/>
      <c r="F28" s="28"/>
      <c r="G28" s="28">
        <f>SUM(G7:G27)</f>
        <v>0</v>
      </c>
      <c r="H28" s="28">
        <f>SUM(H7:H27)</f>
        <v>0</v>
      </c>
      <c r="I28" s="29"/>
    </row>
    <row r="29" customHeight="1" spans="1:9">
      <c r="A29" s="32" t="str">
        <f>基础信息!A4</f>
        <v>被评估单位填表人：俞蕊</v>
      </c>
      <c r="B29" s="32"/>
      <c r="C29" s="32"/>
      <c r="D29" s="32"/>
      <c r="E29" s="45"/>
      <c r="F29" s="34" t="str">
        <f>基础信息!A3</f>
        <v>评估人员：李美花、刘婧</v>
      </c>
      <c r="G29" s="34"/>
      <c r="H29" s="34"/>
      <c r="I29" s="34"/>
    </row>
    <row r="30" customHeight="1" spans="1:4">
      <c r="A30" s="35" t="str">
        <f>基础信息!A5</f>
        <v>填表日期：2021年8月27日</v>
      </c>
      <c r="B30" s="36"/>
      <c r="C30" s="36"/>
      <c r="D30" s="36"/>
    </row>
  </sheetData>
  <mergeCells count="13">
    <mergeCell ref="A1:I1"/>
    <mergeCell ref="A2:I2"/>
    <mergeCell ref="A4:D4"/>
    <mergeCell ref="E5:G5"/>
    <mergeCell ref="A28:B28"/>
    <mergeCell ref="A29:D29"/>
    <mergeCell ref="F29:I29"/>
    <mergeCell ref="A5:A6"/>
    <mergeCell ref="B5:B6"/>
    <mergeCell ref="C5:C6"/>
    <mergeCell ref="D5:D6"/>
    <mergeCell ref="H5:H6"/>
    <mergeCell ref="I5:I6"/>
  </mergeCells>
  <printOptions horizontalCentered="1"/>
  <pageMargins left="1" right="1" top="0.87" bottom="0.87" header="1.06" footer="0.51"/>
  <pageSetup paperSize="9" fitToHeight="0" orientation="landscape" verticalDpi="600"/>
  <headerFooter scaleWithDoc="0"/>
  <legacyDrawing r:id="rId2"/>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0"/>
  <sheetViews>
    <sheetView view="pageBreakPreview" zoomScale="90" zoomScaleNormal="100" workbookViewId="0">
      <selection activeCell="G4" sqref="G4"/>
    </sheetView>
  </sheetViews>
  <sheetFormatPr defaultColWidth="9" defaultRowHeight="15.75" customHeight="1" outlineLevelCol="6"/>
  <cols>
    <col min="1" max="1" width="6.5" style="13" customWidth="1"/>
    <col min="2" max="2" width="25.625" style="13" customWidth="1"/>
    <col min="3" max="3" width="12.875" style="13" customWidth="1"/>
    <col min="4" max="4" width="17.125" style="13" customWidth="1"/>
    <col min="5" max="6" width="16.5" style="13" customWidth="1"/>
    <col min="7" max="7" width="16.875" style="13" customWidth="1"/>
    <col min="8" max="16384" width="9" style="13"/>
  </cols>
  <sheetData>
    <row r="1" s="11" customFormat="1" ht="30" customHeight="1" spans="1:7">
      <c r="A1" s="14" t="s">
        <v>2212</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41" t="s">
        <v>2213</v>
      </c>
    </row>
    <row r="4" customHeight="1" spans="1:7">
      <c r="A4" s="20" t="str">
        <f>基础信息!A2</f>
        <v>被评估单位：江苏省糖烟酒总公司</v>
      </c>
      <c r="B4" s="20"/>
      <c r="C4" s="20"/>
      <c r="D4" s="20"/>
      <c r="G4" s="21" t="s">
        <v>119</v>
      </c>
    </row>
    <row r="5" s="12" customFormat="1" customHeight="1" spans="1:7">
      <c r="A5" s="22" t="s">
        <v>120</v>
      </c>
      <c r="B5" s="22" t="s">
        <v>252</v>
      </c>
      <c r="C5" s="22" t="s">
        <v>261</v>
      </c>
      <c r="D5" s="22" t="s">
        <v>2214</v>
      </c>
      <c r="E5" s="23" t="s">
        <v>86</v>
      </c>
      <c r="F5" s="22" t="s">
        <v>87</v>
      </c>
      <c r="G5" s="22" t="s">
        <v>182</v>
      </c>
    </row>
    <row r="6" customHeight="1" spans="1:7">
      <c r="A6" s="24"/>
      <c r="B6" s="25"/>
      <c r="C6" s="26"/>
      <c r="D6" s="24"/>
      <c r="E6" s="27"/>
      <c r="F6" s="28"/>
      <c r="G6" s="29"/>
    </row>
    <row r="7" customHeight="1" spans="1:7">
      <c r="A7" s="24"/>
      <c r="B7" s="25"/>
      <c r="C7" s="26"/>
      <c r="D7" s="24"/>
      <c r="E7" s="27"/>
      <c r="F7" s="28"/>
      <c r="G7" s="29"/>
    </row>
    <row r="8" customHeight="1" spans="1:7">
      <c r="A8" s="24"/>
      <c r="B8" s="25"/>
      <c r="C8" s="26"/>
      <c r="D8" s="24"/>
      <c r="E8" s="27"/>
      <c r="F8" s="28"/>
      <c r="G8" s="29"/>
    </row>
    <row r="9" customHeight="1" spans="1:7">
      <c r="A9" s="24"/>
      <c r="B9" s="25"/>
      <c r="C9" s="26"/>
      <c r="D9" s="24"/>
      <c r="E9" s="27"/>
      <c r="F9" s="28"/>
      <c r="G9" s="29"/>
    </row>
    <row r="10" customHeight="1" spans="1:7">
      <c r="A10" s="24"/>
      <c r="B10" s="25"/>
      <c r="C10" s="26"/>
      <c r="D10" s="24"/>
      <c r="E10" s="27"/>
      <c r="F10" s="28"/>
      <c r="G10" s="29"/>
    </row>
    <row r="11" customHeight="1" spans="1:7">
      <c r="A11" s="24"/>
      <c r="B11" s="25"/>
      <c r="C11" s="26"/>
      <c r="D11" s="24"/>
      <c r="E11" s="27"/>
      <c r="F11" s="28"/>
      <c r="G11" s="29"/>
    </row>
    <row r="12" customHeight="1" spans="1:7">
      <c r="A12" s="24"/>
      <c r="B12" s="25"/>
      <c r="C12" s="26"/>
      <c r="D12" s="24"/>
      <c r="E12" s="27"/>
      <c r="F12" s="28"/>
      <c r="G12" s="29"/>
    </row>
    <row r="13" customHeight="1" spans="1:7">
      <c r="A13" s="24"/>
      <c r="B13" s="25"/>
      <c r="C13" s="26"/>
      <c r="D13" s="24"/>
      <c r="E13" s="27"/>
      <c r="F13" s="28"/>
      <c r="G13" s="29"/>
    </row>
    <row r="14" customHeight="1" spans="1:7">
      <c r="A14" s="24"/>
      <c r="B14" s="25"/>
      <c r="C14" s="26"/>
      <c r="D14" s="24"/>
      <c r="E14" s="27"/>
      <c r="F14" s="28"/>
      <c r="G14" s="29"/>
    </row>
    <row r="15" customHeight="1" spans="1:7">
      <c r="A15" s="24"/>
      <c r="B15" s="25"/>
      <c r="C15" s="26"/>
      <c r="D15" s="24"/>
      <c r="E15" s="27"/>
      <c r="F15" s="28"/>
      <c r="G15" s="29"/>
    </row>
    <row r="16" customHeight="1" spans="1:7">
      <c r="A16" s="24"/>
      <c r="B16" s="25"/>
      <c r="C16" s="26"/>
      <c r="D16" s="24"/>
      <c r="E16" s="27"/>
      <c r="F16" s="28"/>
      <c r="G16" s="29"/>
    </row>
    <row r="17" customHeight="1" spans="1:7">
      <c r="A17" s="24"/>
      <c r="B17" s="25"/>
      <c r="C17" s="26"/>
      <c r="D17" s="24"/>
      <c r="E17" s="27"/>
      <c r="F17" s="28"/>
      <c r="G17" s="29"/>
    </row>
    <row r="18" customHeight="1" spans="1:7">
      <c r="A18" s="24"/>
      <c r="B18" s="25"/>
      <c r="C18" s="26"/>
      <c r="D18" s="24"/>
      <c r="E18" s="27"/>
      <c r="F18" s="28"/>
      <c r="G18" s="29"/>
    </row>
    <row r="19" customHeight="1" spans="1:7">
      <c r="A19" s="24"/>
      <c r="B19" s="25"/>
      <c r="C19" s="26"/>
      <c r="D19" s="24"/>
      <c r="E19" s="27"/>
      <c r="F19" s="28"/>
      <c r="G19" s="29"/>
    </row>
    <row r="20" customHeight="1" spans="1:7">
      <c r="A20" s="24"/>
      <c r="B20" s="25"/>
      <c r="C20" s="26"/>
      <c r="D20" s="24"/>
      <c r="E20" s="27"/>
      <c r="F20" s="28"/>
      <c r="G20" s="29"/>
    </row>
    <row r="21" customHeight="1" spans="1:7">
      <c r="A21" s="24"/>
      <c r="B21" s="25"/>
      <c r="C21" s="26"/>
      <c r="D21" s="24"/>
      <c r="E21" s="27"/>
      <c r="F21" s="28"/>
      <c r="G21" s="29"/>
    </row>
    <row r="22" customHeight="1" spans="1:7">
      <c r="A22" s="24"/>
      <c r="B22" s="25"/>
      <c r="C22" s="26"/>
      <c r="D22" s="24"/>
      <c r="E22" s="27"/>
      <c r="F22" s="28"/>
      <c r="G22" s="29"/>
    </row>
    <row r="23" customHeight="1" spans="1:7">
      <c r="A23" s="24"/>
      <c r="B23" s="25"/>
      <c r="C23" s="26"/>
      <c r="D23" s="24"/>
      <c r="E23" s="27"/>
      <c r="F23" s="28"/>
      <c r="G23" s="29"/>
    </row>
    <row r="24" customHeight="1" spans="1:7">
      <c r="A24" s="24"/>
      <c r="B24" s="25"/>
      <c r="C24" s="26"/>
      <c r="D24" s="24"/>
      <c r="E24" s="27"/>
      <c r="F24" s="28"/>
      <c r="G24" s="29"/>
    </row>
    <row r="25" customHeight="1" spans="1:7">
      <c r="A25" s="24"/>
      <c r="B25" s="25"/>
      <c r="C25" s="26"/>
      <c r="D25" s="24"/>
      <c r="E25" s="27"/>
      <c r="F25" s="28"/>
      <c r="G25" s="29"/>
    </row>
    <row r="26" customHeight="1" spans="1:7">
      <c r="A26" s="24"/>
      <c r="B26" s="25"/>
      <c r="C26" s="26"/>
      <c r="D26" s="24"/>
      <c r="E26" s="27"/>
      <c r="F26" s="28"/>
      <c r="G26" s="29"/>
    </row>
    <row r="27" customHeight="1" spans="1:7">
      <c r="A27" s="24"/>
      <c r="B27" s="25"/>
      <c r="C27" s="26"/>
      <c r="D27" s="24"/>
      <c r="E27" s="27"/>
      <c r="F27" s="28"/>
      <c r="G27" s="29"/>
    </row>
    <row r="28" customHeight="1" spans="1:7">
      <c r="A28" s="30" t="s">
        <v>255</v>
      </c>
      <c r="B28" s="31"/>
      <c r="C28" s="26"/>
      <c r="D28" s="24"/>
      <c r="E28" s="28">
        <f>SUM(E6:E27)</f>
        <v>0</v>
      </c>
      <c r="F28" s="28">
        <f>SUM(F6:F27)</f>
        <v>0</v>
      </c>
      <c r="G28" s="29"/>
    </row>
    <row r="29" customHeight="1" spans="1:7">
      <c r="A29" s="32" t="str">
        <f>基础信息!A4</f>
        <v>被评估单位填表人：俞蕊</v>
      </c>
      <c r="B29" s="32"/>
      <c r="C29" s="32"/>
      <c r="D29" s="32"/>
      <c r="E29" s="34" t="str">
        <f>基础信息!A3</f>
        <v>评估人员：李美花、刘婧</v>
      </c>
      <c r="F29" s="34"/>
      <c r="G29" s="34"/>
    </row>
    <row r="30" customHeight="1" spans="1:4">
      <c r="A30" s="35" t="str">
        <f>基础信息!A5</f>
        <v>填表日期：2021年8月27日</v>
      </c>
      <c r="B30" s="36"/>
      <c r="C30" s="36"/>
      <c r="D30" s="36"/>
    </row>
  </sheetData>
  <mergeCells count="6">
    <mergeCell ref="A1:G1"/>
    <mergeCell ref="A2:G2"/>
    <mergeCell ref="A4:D4"/>
    <mergeCell ref="A28:B28"/>
    <mergeCell ref="A29:D29"/>
    <mergeCell ref="E29:G29"/>
  </mergeCells>
  <printOptions horizontalCentered="1"/>
  <pageMargins left="1" right="1" top="0.87" bottom="0.87" header="1.06" footer="0.51"/>
  <pageSetup paperSize="9" fitToHeight="0" orientation="landscape" verticalDpi="600"/>
  <headerFooter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view="pageBreakPreview" zoomScale="90" zoomScaleNormal="100" workbookViewId="0">
      <selection activeCell="N17" sqref="N17"/>
    </sheetView>
  </sheetViews>
  <sheetFormatPr defaultColWidth="9" defaultRowHeight="15.75" customHeight="1"/>
  <cols>
    <col min="1" max="1" width="4.75" style="70" customWidth="1"/>
    <col min="2" max="2" width="35.8333333333333" style="70" customWidth="1"/>
    <col min="3" max="3" width="17.075" style="70" customWidth="1"/>
    <col min="4" max="4" width="6.75" style="70" customWidth="1"/>
    <col min="5" max="6" width="12.775" style="70" customWidth="1"/>
    <col min="7" max="7" width="11.375" style="70" customWidth="1"/>
    <col min="8" max="8" width="10.125" style="70" customWidth="1"/>
    <col min="9" max="9" width="7.75" style="70" customWidth="1"/>
    <col min="10" max="10" width="7.375" style="70" customWidth="1"/>
    <col min="11" max="11" width="8.25" style="70" customWidth="1"/>
    <col min="12" max="16384" width="9" style="70"/>
  </cols>
  <sheetData>
    <row r="1" s="68" customFormat="1" ht="30" customHeight="1" spans="1:11">
      <c r="A1" s="72" t="s">
        <v>201</v>
      </c>
      <c r="B1" s="72"/>
      <c r="C1" s="72"/>
      <c r="D1" s="72"/>
      <c r="E1" s="72"/>
      <c r="F1" s="72"/>
      <c r="G1" s="72"/>
      <c r="H1" s="72"/>
      <c r="I1" s="72"/>
      <c r="J1" s="72"/>
      <c r="K1" s="72"/>
    </row>
    <row r="2" ht="14.1" customHeight="1" spans="1:10">
      <c r="A2" s="74" t="str">
        <f>基础信息!A1</f>
        <v>评估基准日：2021年6月30日</v>
      </c>
      <c r="B2" s="75"/>
      <c r="C2" s="75"/>
      <c r="D2" s="75"/>
      <c r="E2" s="75"/>
      <c r="F2" s="75"/>
      <c r="G2" s="75"/>
      <c r="H2" s="76"/>
      <c r="I2" s="76"/>
      <c r="J2" s="76"/>
    </row>
    <row r="3" ht="14.1" customHeight="1" spans="1:11">
      <c r="A3" s="75"/>
      <c r="B3" s="75"/>
      <c r="C3" s="75"/>
      <c r="D3" s="75"/>
      <c r="E3" s="75"/>
      <c r="F3" s="75"/>
      <c r="G3" s="75"/>
      <c r="H3" s="76"/>
      <c r="I3" s="76"/>
      <c r="J3" s="457" t="s">
        <v>202</v>
      </c>
      <c r="K3" s="457"/>
    </row>
    <row r="4" customHeight="1" spans="1:11">
      <c r="A4" s="103" t="str">
        <f>基础信息!A2</f>
        <v>被评估单位：江苏省糖烟酒总公司</v>
      </c>
      <c r="J4" s="79" t="s">
        <v>119</v>
      </c>
      <c r="K4" s="79"/>
    </row>
    <row r="5" s="69" customFormat="1" customHeight="1" spans="1:11">
      <c r="A5" s="80" t="s">
        <v>120</v>
      </c>
      <c r="B5" s="80" t="s">
        <v>203</v>
      </c>
      <c r="C5" s="80" t="s">
        <v>204</v>
      </c>
      <c r="D5" s="80" t="s">
        <v>193</v>
      </c>
      <c r="E5" s="80" t="s">
        <v>194</v>
      </c>
      <c r="F5" s="80" t="s">
        <v>195</v>
      </c>
      <c r="G5" s="80" t="s">
        <v>86</v>
      </c>
      <c r="H5" s="80" t="s">
        <v>87</v>
      </c>
      <c r="I5" s="80" t="s">
        <v>88</v>
      </c>
      <c r="J5" s="80" t="s">
        <v>122</v>
      </c>
      <c r="K5" s="80" t="s">
        <v>182</v>
      </c>
    </row>
    <row r="6" customHeight="1" spans="1:12">
      <c r="A6" s="82">
        <v>1</v>
      </c>
      <c r="B6" s="452" t="s">
        <v>205</v>
      </c>
      <c r="C6" s="558" t="s">
        <v>206</v>
      </c>
      <c r="D6" s="453" t="s">
        <v>197</v>
      </c>
      <c r="E6" s="271"/>
      <c r="F6" s="271"/>
      <c r="G6" s="454">
        <v>20310.21</v>
      </c>
      <c r="H6" s="454">
        <f>G6</f>
        <v>20310.21</v>
      </c>
      <c r="I6" s="454"/>
      <c r="J6" s="86" t="s">
        <v>199</v>
      </c>
      <c r="K6" s="87"/>
      <c r="L6" s="113"/>
    </row>
    <row r="7" customHeight="1" spans="1:12">
      <c r="A7" s="82">
        <v>2</v>
      </c>
      <c r="B7" s="452" t="s">
        <v>207</v>
      </c>
      <c r="C7" s="558" t="s">
        <v>208</v>
      </c>
      <c r="D7" s="453" t="s">
        <v>197</v>
      </c>
      <c r="E7" s="271"/>
      <c r="F7" s="271"/>
      <c r="G7" s="454">
        <v>2029.03</v>
      </c>
      <c r="H7" s="454">
        <f>G7</f>
        <v>2029.03</v>
      </c>
      <c r="I7" s="454"/>
      <c r="J7" s="86" t="s">
        <v>199</v>
      </c>
      <c r="K7" s="87"/>
      <c r="L7" s="113"/>
    </row>
    <row r="8" s="70" customFormat="1" customHeight="1" spans="1:12">
      <c r="A8" s="82">
        <v>3</v>
      </c>
      <c r="B8" s="452" t="s">
        <v>209</v>
      </c>
      <c r="C8" s="558" t="s">
        <v>210</v>
      </c>
      <c r="D8" s="453" t="s">
        <v>197</v>
      </c>
      <c r="E8" s="271"/>
      <c r="F8" s="271"/>
      <c r="G8" s="454">
        <v>14013.08</v>
      </c>
      <c r="H8" s="454">
        <f>G8</f>
        <v>14013.08</v>
      </c>
      <c r="I8" s="454"/>
      <c r="J8" s="86" t="s">
        <v>199</v>
      </c>
      <c r="K8" s="87"/>
      <c r="L8" s="113"/>
    </row>
    <row r="9" customHeight="1" spans="1:12">
      <c r="A9" s="82">
        <v>4</v>
      </c>
      <c r="B9" s="452" t="s">
        <v>211</v>
      </c>
      <c r="C9" s="558" t="s">
        <v>212</v>
      </c>
      <c r="D9" s="453" t="s">
        <v>197</v>
      </c>
      <c r="E9" s="86"/>
      <c r="F9" s="273"/>
      <c r="G9" s="454">
        <v>222386.07</v>
      </c>
      <c r="H9" s="454">
        <f>G9</f>
        <v>222386.07</v>
      </c>
      <c r="I9" s="454"/>
      <c r="J9" s="86" t="s">
        <v>199</v>
      </c>
      <c r="K9" s="87"/>
      <c r="L9" s="113"/>
    </row>
    <row r="10" customHeight="1" spans="1:11">
      <c r="A10" s="82"/>
      <c r="B10" s="452"/>
      <c r="C10" s="326"/>
      <c r="D10" s="326"/>
      <c r="E10" s="86"/>
      <c r="F10" s="273"/>
      <c r="G10" s="454"/>
      <c r="H10" s="454"/>
      <c r="I10" s="454"/>
      <c r="J10" s="86"/>
      <c r="K10" s="87"/>
    </row>
    <row r="11" customHeight="1" spans="1:11">
      <c r="A11" s="82"/>
      <c r="B11" s="452"/>
      <c r="C11" s="326"/>
      <c r="D11" s="326"/>
      <c r="E11" s="86"/>
      <c r="F11" s="273"/>
      <c r="G11" s="454"/>
      <c r="H11" s="454"/>
      <c r="I11" s="454"/>
      <c r="J11" s="86"/>
      <c r="K11" s="87"/>
    </row>
    <row r="12" customHeight="1" spans="1:11">
      <c r="A12" s="82"/>
      <c r="B12" s="455"/>
      <c r="C12" s="326"/>
      <c r="D12" s="326"/>
      <c r="E12" s="86"/>
      <c r="F12" s="273"/>
      <c r="G12" s="455"/>
      <c r="H12" s="454"/>
      <c r="I12" s="454"/>
      <c r="J12" s="86"/>
      <c r="K12" s="87"/>
    </row>
    <row r="13" customHeight="1" spans="1:11">
      <c r="A13" s="82"/>
      <c r="B13" s="455"/>
      <c r="C13" s="326"/>
      <c r="D13" s="326"/>
      <c r="E13" s="86"/>
      <c r="F13" s="273"/>
      <c r="G13" s="455"/>
      <c r="H13" s="454"/>
      <c r="I13" s="454"/>
      <c r="J13" s="86"/>
      <c r="K13" s="87"/>
    </row>
    <row r="14" customHeight="1" spans="1:11">
      <c r="A14" s="82"/>
      <c r="B14" s="455"/>
      <c r="C14" s="326"/>
      <c r="D14" s="326"/>
      <c r="E14" s="86"/>
      <c r="F14" s="273"/>
      <c r="G14" s="455"/>
      <c r="H14" s="454"/>
      <c r="I14" s="454"/>
      <c r="J14" s="86"/>
      <c r="K14" s="87"/>
    </row>
    <row r="15" customHeight="1" spans="1:11">
      <c r="A15" s="82"/>
      <c r="B15" s="107"/>
      <c r="C15" s="326"/>
      <c r="D15" s="326"/>
      <c r="E15" s="86"/>
      <c r="F15" s="273"/>
      <c r="G15" s="454"/>
      <c r="H15" s="454"/>
      <c r="I15" s="454"/>
      <c r="J15" s="86" t="s">
        <v>199</v>
      </c>
      <c r="K15" s="87"/>
    </row>
    <row r="16" customHeight="1" spans="1:11">
      <c r="A16" s="82"/>
      <c r="B16" s="107"/>
      <c r="C16" s="326"/>
      <c r="D16" s="326"/>
      <c r="E16" s="86"/>
      <c r="F16" s="273"/>
      <c r="G16" s="454"/>
      <c r="H16" s="454"/>
      <c r="I16" s="454"/>
      <c r="J16" s="86" t="s">
        <v>199</v>
      </c>
      <c r="K16" s="87"/>
    </row>
    <row r="17" customHeight="1" spans="1:11">
      <c r="A17" s="82"/>
      <c r="B17" s="107"/>
      <c r="C17" s="326"/>
      <c r="D17" s="326"/>
      <c r="E17" s="86"/>
      <c r="F17" s="273"/>
      <c r="G17" s="454"/>
      <c r="H17" s="454"/>
      <c r="I17" s="454"/>
      <c r="J17" s="86"/>
      <c r="K17" s="87"/>
    </row>
    <row r="18" customHeight="1" spans="1:11">
      <c r="A18" s="82"/>
      <c r="B18" s="107"/>
      <c r="C18" s="326"/>
      <c r="D18" s="326"/>
      <c r="E18" s="86"/>
      <c r="F18" s="273"/>
      <c r="G18" s="454"/>
      <c r="H18" s="454"/>
      <c r="I18" s="454"/>
      <c r="J18" s="86" t="s">
        <v>199</v>
      </c>
      <c r="K18" s="87"/>
    </row>
    <row r="19" customHeight="1" spans="1:11">
      <c r="A19" s="82"/>
      <c r="B19" s="107"/>
      <c r="C19" s="326"/>
      <c r="D19" s="326"/>
      <c r="E19" s="86"/>
      <c r="F19" s="273"/>
      <c r="G19" s="454"/>
      <c r="H19" s="454"/>
      <c r="I19" s="454"/>
      <c r="J19" s="86" t="s">
        <v>199</v>
      </c>
      <c r="K19" s="87"/>
    </row>
    <row r="20" customHeight="1" spans="1:11">
      <c r="A20" s="82"/>
      <c r="B20" s="107"/>
      <c r="C20" s="326"/>
      <c r="D20" s="326"/>
      <c r="E20" s="86"/>
      <c r="F20" s="273"/>
      <c r="G20" s="454"/>
      <c r="H20" s="454"/>
      <c r="I20" s="454"/>
      <c r="J20" s="86" t="s">
        <v>199</v>
      </c>
      <c r="K20" s="87"/>
    </row>
    <row r="21" customHeight="1" spans="1:11">
      <c r="A21" s="82"/>
      <c r="B21" s="107"/>
      <c r="C21" s="326"/>
      <c r="D21" s="326"/>
      <c r="E21" s="86"/>
      <c r="F21" s="273"/>
      <c r="G21" s="454"/>
      <c r="H21" s="454"/>
      <c r="I21" s="454"/>
      <c r="J21" s="86" t="s">
        <v>199</v>
      </c>
      <c r="K21" s="87"/>
    </row>
    <row r="22" s="71" customFormat="1" customHeight="1" spans="1:11">
      <c r="A22" s="93" t="s">
        <v>213</v>
      </c>
      <c r="B22" s="94"/>
      <c r="C22" s="97"/>
      <c r="D22" s="97"/>
      <c r="E22" s="96"/>
      <c r="F22" s="456"/>
      <c r="G22" s="96">
        <f>SUM(G6:G21)</f>
        <v>258738.39</v>
      </c>
      <c r="H22" s="96">
        <f>SUM(H6:H21)</f>
        <v>258738.39</v>
      </c>
      <c r="I22" s="96"/>
      <c r="J22" s="96" t="s">
        <v>199</v>
      </c>
      <c r="K22" s="97"/>
    </row>
    <row r="23" customHeight="1" spans="1:11">
      <c r="A23" s="98" t="str">
        <f>基础信息!A4</f>
        <v>被评估单位填表人：俞蕊</v>
      </c>
      <c r="B23" s="98"/>
      <c r="C23" s="98"/>
      <c r="D23" s="98"/>
      <c r="G23" s="99" t="str">
        <f>基础信息!A3</f>
        <v>评估人员：李美花、刘婧</v>
      </c>
      <c r="H23" s="99"/>
      <c r="I23" s="99"/>
      <c r="J23" s="99"/>
      <c r="K23" s="99"/>
    </row>
    <row r="24" customHeight="1" spans="1:4">
      <c r="A24" s="100" t="str">
        <f>基础信息!A5</f>
        <v>填表日期：2021年8月27日</v>
      </c>
      <c r="B24" s="101"/>
      <c r="C24" s="101"/>
      <c r="D24" s="101"/>
    </row>
  </sheetData>
  <mergeCells count="7">
    <mergeCell ref="A1:K1"/>
    <mergeCell ref="A2:J2"/>
    <mergeCell ref="J3:K3"/>
    <mergeCell ref="J4:K4"/>
    <mergeCell ref="A22:B22"/>
    <mergeCell ref="A23:D23"/>
    <mergeCell ref="G23:K23"/>
  </mergeCells>
  <printOptions horizontalCentered="1"/>
  <pageMargins left="0.8" right="0.8" top="0.67" bottom="0.67" header="1.06" footer="0.51"/>
  <pageSetup paperSize="9" scale="89" fitToHeight="0" orientation="landscape" horizontalDpi="600" verticalDpi="600"/>
  <headerFooter scaleWithDoc="0"/>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R22" sqref="R22"/>
    </sheetView>
  </sheetViews>
  <sheetFormatPr defaultColWidth="9" defaultRowHeight="15.75"/>
  <sheetData/>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1"/>
  <sheetViews>
    <sheetView view="pageBreakPreview" zoomScale="90" zoomScaleNormal="100" workbookViewId="0">
      <selection activeCell="C28" sqref="C28:D28"/>
    </sheetView>
  </sheetViews>
  <sheetFormatPr defaultColWidth="9" defaultRowHeight="15.75" customHeight="1" outlineLevelCol="5"/>
  <cols>
    <col min="1" max="1" width="7" style="13" customWidth="1"/>
    <col min="2" max="2" width="29" style="13" customWidth="1"/>
    <col min="3" max="3" width="12.75" style="13" customWidth="1"/>
    <col min="4" max="4" width="20.75" style="13" customWidth="1"/>
    <col min="5" max="5" width="21.375" style="13" customWidth="1"/>
    <col min="6" max="6" width="21" style="13" customWidth="1"/>
    <col min="7" max="16384" width="9" style="13"/>
  </cols>
  <sheetData>
    <row r="1" s="11" customFormat="1" ht="30" customHeight="1" spans="1:6">
      <c r="A1" s="14" t="s">
        <v>2215</v>
      </c>
      <c r="B1" s="37"/>
      <c r="C1" s="37"/>
      <c r="D1" s="37"/>
      <c r="E1" s="37"/>
      <c r="F1" s="37"/>
    </row>
    <row r="2" ht="14.1" customHeight="1" spans="1:6">
      <c r="A2" s="16" t="str">
        <f>基础信息!A1</f>
        <v>评估基准日：2021年6月30日</v>
      </c>
      <c r="B2" s="17"/>
      <c r="C2" s="17"/>
      <c r="D2" s="17"/>
      <c r="E2" s="17"/>
      <c r="F2" s="17"/>
    </row>
    <row r="3" ht="14.1" customHeight="1" spans="1:6">
      <c r="A3" s="17"/>
      <c r="B3" s="17"/>
      <c r="C3" s="17"/>
      <c r="D3" s="17"/>
      <c r="E3" s="17"/>
      <c r="F3" s="19" t="s">
        <v>2216</v>
      </c>
    </row>
    <row r="4" customHeight="1" spans="1:6">
      <c r="A4" s="20" t="str">
        <f>基础信息!A2</f>
        <v>被评估单位：江苏省糖烟酒总公司</v>
      </c>
      <c r="B4" s="20"/>
      <c r="C4" s="20"/>
      <c r="F4" s="21" t="s">
        <v>119</v>
      </c>
    </row>
    <row r="5" s="12" customFormat="1" customHeight="1" spans="1:6">
      <c r="A5" s="22" t="s">
        <v>120</v>
      </c>
      <c r="B5" s="22" t="s">
        <v>2217</v>
      </c>
      <c r="C5" s="22" t="s">
        <v>261</v>
      </c>
      <c r="D5" s="23" t="s">
        <v>86</v>
      </c>
      <c r="E5" s="22" t="s">
        <v>87</v>
      </c>
      <c r="F5" s="22" t="s">
        <v>182</v>
      </c>
    </row>
    <row r="6" customHeight="1" spans="1:6">
      <c r="A6" s="24"/>
      <c r="B6" s="25"/>
      <c r="C6" s="26"/>
      <c r="D6" s="38"/>
      <c r="E6" s="39"/>
      <c r="F6" s="29"/>
    </row>
    <row r="7" customHeight="1" spans="1:6">
      <c r="A7" s="24"/>
      <c r="B7" s="25"/>
      <c r="C7" s="26"/>
      <c r="D7" s="38"/>
      <c r="E7" s="39"/>
      <c r="F7" s="29"/>
    </row>
    <row r="8" customHeight="1" spans="1:6">
      <c r="A8" s="24"/>
      <c r="B8" s="25"/>
      <c r="C8" s="26"/>
      <c r="D8" s="38"/>
      <c r="E8" s="39"/>
      <c r="F8" s="29"/>
    </row>
    <row r="9" customHeight="1" spans="1:6">
      <c r="A9" s="24"/>
      <c r="B9" s="25"/>
      <c r="C9" s="26"/>
      <c r="D9" s="38"/>
      <c r="E9" s="39"/>
      <c r="F9" s="29"/>
    </row>
    <row r="10" customHeight="1" spans="1:6">
      <c r="A10" s="24"/>
      <c r="B10" s="25"/>
      <c r="C10" s="26"/>
      <c r="D10" s="38"/>
      <c r="E10" s="39"/>
      <c r="F10" s="29"/>
    </row>
    <row r="11" customHeight="1" spans="1:6">
      <c r="A11" s="24"/>
      <c r="B11" s="25"/>
      <c r="C11" s="26"/>
      <c r="D11" s="38"/>
      <c r="E11" s="39"/>
      <c r="F11" s="29"/>
    </row>
    <row r="12" customHeight="1" spans="1:6">
      <c r="A12" s="24"/>
      <c r="B12" s="25"/>
      <c r="C12" s="26"/>
      <c r="D12" s="38"/>
      <c r="E12" s="39"/>
      <c r="F12" s="29"/>
    </row>
    <row r="13" customHeight="1" spans="1:6">
      <c r="A13" s="24"/>
      <c r="B13" s="25"/>
      <c r="C13" s="26"/>
      <c r="D13" s="38"/>
      <c r="E13" s="39"/>
      <c r="F13" s="29"/>
    </row>
    <row r="14" customHeight="1" spans="1:6">
      <c r="A14" s="24"/>
      <c r="B14" s="25"/>
      <c r="C14" s="26"/>
      <c r="D14" s="38"/>
      <c r="E14" s="39"/>
      <c r="F14" s="29"/>
    </row>
    <row r="15" customHeight="1" spans="1:6">
      <c r="A15" s="24"/>
      <c r="B15" s="25"/>
      <c r="C15" s="26"/>
      <c r="D15" s="38"/>
      <c r="E15" s="39"/>
      <c r="F15" s="29"/>
    </row>
    <row r="16" customHeight="1" spans="1:6">
      <c r="A16" s="24"/>
      <c r="B16" s="25"/>
      <c r="C16" s="26"/>
      <c r="D16" s="38"/>
      <c r="E16" s="39"/>
      <c r="F16" s="29"/>
    </row>
    <row r="17" customHeight="1" spans="1:6">
      <c r="A17" s="24"/>
      <c r="B17" s="25"/>
      <c r="C17" s="26"/>
      <c r="D17" s="38"/>
      <c r="E17" s="39"/>
      <c r="F17" s="29"/>
    </row>
    <row r="18" customHeight="1" spans="1:6">
      <c r="A18" s="24"/>
      <c r="B18" s="25"/>
      <c r="C18" s="26"/>
      <c r="D18" s="38"/>
      <c r="E18" s="39"/>
      <c r="F18" s="29"/>
    </row>
    <row r="19" customHeight="1" spans="1:6">
      <c r="A19" s="24"/>
      <c r="B19" s="25"/>
      <c r="C19" s="26"/>
      <c r="D19" s="38"/>
      <c r="E19" s="39"/>
      <c r="F19" s="29"/>
    </row>
    <row r="20" customHeight="1" spans="1:6">
      <c r="A20" s="24"/>
      <c r="B20" s="25"/>
      <c r="C20" s="26"/>
      <c r="D20" s="38"/>
      <c r="E20" s="39"/>
      <c r="F20" s="29"/>
    </row>
    <row r="21" customHeight="1" spans="1:6">
      <c r="A21" s="24"/>
      <c r="B21" s="25"/>
      <c r="C21" s="26"/>
      <c r="D21" s="38"/>
      <c r="E21" s="39"/>
      <c r="F21" s="29"/>
    </row>
    <row r="22" customHeight="1" spans="1:6">
      <c r="A22" s="24"/>
      <c r="B22" s="25"/>
      <c r="C22" s="26"/>
      <c r="D22" s="38"/>
      <c r="E22" s="39"/>
      <c r="F22" s="29"/>
    </row>
    <row r="23" customHeight="1" spans="1:6">
      <c r="A23" s="24"/>
      <c r="B23" s="25"/>
      <c r="C23" s="26"/>
      <c r="D23" s="38"/>
      <c r="E23" s="39"/>
      <c r="F23" s="29"/>
    </row>
    <row r="24" customHeight="1" spans="1:6">
      <c r="A24" s="24"/>
      <c r="B24" s="25"/>
      <c r="C24" s="26"/>
      <c r="D24" s="38"/>
      <c r="E24" s="39"/>
      <c r="F24" s="29"/>
    </row>
    <row r="25" customHeight="1" spans="1:6">
      <c r="A25" s="24"/>
      <c r="B25" s="25"/>
      <c r="C25" s="26"/>
      <c r="D25" s="38"/>
      <c r="E25" s="39"/>
      <c r="F25" s="29"/>
    </row>
    <row r="26" customHeight="1" spans="1:6">
      <c r="A26" s="24"/>
      <c r="B26" s="25"/>
      <c r="C26" s="26"/>
      <c r="D26" s="38"/>
      <c r="E26" s="39"/>
      <c r="F26" s="29"/>
    </row>
    <row r="27" customHeight="1" spans="1:6">
      <c r="A27" s="24"/>
      <c r="B27" s="25"/>
      <c r="C27" s="26"/>
      <c r="D27" s="38"/>
      <c r="E27" s="39"/>
      <c r="F27" s="29"/>
    </row>
    <row r="28" customHeight="1" spans="1:6">
      <c r="A28" s="30" t="s">
        <v>255</v>
      </c>
      <c r="B28" s="31"/>
      <c r="C28" s="26"/>
      <c r="D28" s="38">
        <f>SUM(D6:D27)</f>
        <v>0</v>
      </c>
      <c r="E28" s="38">
        <f>SUM(E6:E27)</f>
        <v>0</v>
      </c>
      <c r="F28" s="29"/>
    </row>
    <row r="29" customHeight="1" spans="1:6">
      <c r="A29" s="32" t="str">
        <f>基础信息!A4</f>
        <v>被评估单位填表人：俞蕊</v>
      </c>
      <c r="B29" s="32"/>
      <c r="C29" s="32"/>
      <c r="D29" s="32"/>
      <c r="E29" s="40" t="str">
        <f>基础信息!A3</f>
        <v>评估人员：李美花、刘婧</v>
      </c>
      <c r="F29" s="40"/>
    </row>
    <row r="30" customHeight="1" spans="1:4">
      <c r="A30" s="35" t="str">
        <f>基础信息!A5</f>
        <v>填表日期：2021年8月27日</v>
      </c>
      <c r="B30" s="36"/>
      <c r="C30" s="36"/>
      <c r="D30" s="36"/>
    </row>
    <row r="31" customHeight="1" spans="1:4">
      <c r="A31" s="36"/>
      <c r="B31" s="36"/>
      <c r="C31" s="36"/>
      <c r="D31" s="36"/>
    </row>
  </sheetData>
  <mergeCells count="6">
    <mergeCell ref="A1:F1"/>
    <mergeCell ref="A2:F2"/>
    <mergeCell ref="A4:C4"/>
    <mergeCell ref="A28:B28"/>
    <mergeCell ref="A29:D29"/>
    <mergeCell ref="E29:F29"/>
  </mergeCells>
  <printOptions horizontalCentered="1"/>
  <pageMargins left="1" right="1" top="0.87" bottom="0.87" header="1.06" footer="0.51"/>
  <pageSetup paperSize="9" fitToHeight="0" orientation="landscape" verticalDpi="600"/>
  <headerFooter scaleWithDoc="0"/>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0"/>
  <sheetViews>
    <sheetView view="pageBreakPreview" zoomScale="90" zoomScaleNormal="100" workbookViewId="0">
      <selection activeCell="M30" sqref="M30"/>
    </sheetView>
  </sheetViews>
  <sheetFormatPr defaultColWidth="9" defaultRowHeight="15.75" customHeight="1" outlineLevelCol="6"/>
  <cols>
    <col min="1" max="1" width="6.125" style="13" customWidth="1"/>
    <col min="2" max="2" width="23" style="13" customWidth="1"/>
    <col min="3" max="3" width="12" style="13" customWidth="1"/>
    <col min="4" max="4" width="17.125" style="13" customWidth="1"/>
    <col min="5" max="5" width="16.5" style="13" customWidth="1"/>
    <col min="6" max="6" width="18.875" style="13" customWidth="1"/>
    <col min="7" max="7" width="17.875" style="13" customWidth="1"/>
    <col min="8" max="16384" width="9" style="13"/>
  </cols>
  <sheetData>
    <row r="1" s="11" customFormat="1" ht="30" customHeight="1" spans="1:7">
      <c r="A1" s="14" t="s">
        <v>2218</v>
      </c>
      <c r="B1" s="15"/>
      <c r="C1" s="15"/>
      <c r="D1" s="15"/>
      <c r="E1" s="15"/>
      <c r="F1" s="15"/>
      <c r="G1" s="15"/>
    </row>
    <row r="2" ht="14.1" customHeight="1" spans="1:7">
      <c r="A2" s="16" t="str">
        <f>基础信息!A1</f>
        <v>评估基准日：2021年6月30日</v>
      </c>
      <c r="B2" s="17"/>
      <c r="C2" s="17"/>
      <c r="D2" s="17"/>
      <c r="E2" s="17"/>
      <c r="F2" s="17"/>
      <c r="G2" s="18"/>
    </row>
    <row r="3" ht="14.1" customHeight="1" spans="1:7">
      <c r="A3" s="17"/>
      <c r="B3" s="17"/>
      <c r="C3" s="17"/>
      <c r="D3" s="17"/>
      <c r="E3" s="17"/>
      <c r="F3" s="17"/>
      <c r="G3" s="19" t="s">
        <v>2219</v>
      </c>
    </row>
    <row r="4" customHeight="1" spans="1:7">
      <c r="A4" s="20" t="str">
        <f>基础信息!A2</f>
        <v>被评估单位：江苏省糖烟酒总公司</v>
      </c>
      <c r="B4" s="20"/>
      <c r="C4" s="20"/>
      <c r="D4" s="20"/>
      <c r="G4" s="21" t="s">
        <v>119</v>
      </c>
    </row>
    <row r="5" s="12" customFormat="1" customHeight="1" spans="1:7">
      <c r="A5" s="22" t="s">
        <v>120</v>
      </c>
      <c r="B5" s="22" t="s">
        <v>252</v>
      </c>
      <c r="C5" s="22" t="s">
        <v>261</v>
      </c>
      <c r="D5" s="22" t="s">
        <v>1180</v>
      </c>
      <c r="E5" s="23" t="s">
        <v>86</v>
      </c>
      <c r="F5" s="22" t="s">
        <v>87</v>
      </c>
      <c r="G5" s="22" t="s">
        <v>182</v>
      </c>
    </row>
    <row r="6" customHeight="1" spans="1:7">
      <c r="A6" s="24"/>
      <c r="B6" s="25"/>
      <c r="C6" s="26"/>
      <c r="D6" s="24"/>
      <c r="E6" s="27"/>
      <c r="F6" s="28"/>
      <c r="G6" s="29"/>
    </row>
    <row r="7" customHeight="1" spans="1:7">
      <c r="A7" s="24"/>
      <c r="B7" s="25"/>
      <c r="C7" s="26"/>
      <c r="D7" s="24"/>
      <c r="E7" s="27"/>
      <c r="F7" s="28"/>
      <c r="G7" s="29"/>
    </row>
    <row r="8" customHeight="1" spans="1:7">
      <c r="A8" s="24"/>
      <c r="B8" s="25"/>
      <c r="C8" s="26"/>
      <c r="D8" s="24"/>
      <c r="E8" s="27"/>
      <c r="F8" s="28"/>
      <c r="G8" s="29"/>
    </row>
    <row r="9" customHeight="1" spans="1:7">
      <c r="A9" s="24"/>
      <c r="B9" s="25"/>
      <c r="C9" s="26"/>
      <c r="D9" s="24"/>
      <c r="E9" s="27"/>
      <c r="F9" s="28"/>
      <c r="G9" s="29"/>
    </row>
    <row r="10" customHeight="1" spans="1:7">
      <c r="A10" s="24"/>
      <c r="B10" s="25"/>
      <c r="C10" s="26"/>
      <c r="D10" s="24"/>
      <c r="E10" s="27"/>
      <c r="F10" s="28"/>
      <c r="G10" s="29"/>
    </row>
    <row r="11" customHeight="1" spans="1:7">
      <c r="A11" s="24"/>
      <c r="B11" s="25"/>
      <c r="C11" s="26"/>
      <c r="D11" s="24"/>
      <c r="E11" s="27"/>
      <c r="F11" s="28"/>
      <c r="G11" s="29"/>
    </row>
    <row r="12" customHeight="1" spans="1:7">
      <c r="A12" s="24"/>
      <c r="B12" s="25"/>
      <c r="C12" s="26"/>
      <c r="D12" s="24"/>
      <c r="E12" s="27"/>
      <c r="F12" s="28"/>
      <c r="G12" s="29"/>
    </row>
    <row r="13" customHeight="1" spans="1:7">
      <c r="A13" s="24"/>
      <c r="B13" s="25"/>
      <c r="C13" s="26"/>
      <c r="D13" s="24"/>
      <c r="E13" s="27"/>
      <c r="F13" s="28"/>
      <c r="G13" s="29"/>
    </row>
    <row r="14" customHeight="1" spans="1:7">
      <c r="A14" s="24"/>
      <c r="B14" s="25"/>
      <c r="C14" s="26"/>
      <c r="D14" s="24"/>
      <c r="E14" s="27"/>
      <c r="F14" s="28"/>
      <c r="G14" s="29"/>
    </row>
    <row r="15" customHeight="1" spans="1:7">
      <c r="A15" s="24"/>
      <c r="B15" s="25"/>
      <c r="C15" s="26"/>
      <c r="D15" s="24"/>
      <c r="E15" s="27"/>
      <c r="F15" s="28"/>
      <c r="G15" s="29"/>
    </row>
    <row r="16" customHeight="1" spans="1:7">
      <c r="A16" s="24"/>
      <c r="B16" s="25"/>
      <c r="C16" s="26"/>
      <c r="D16" s="24"/>
      <c r="E16" s="27"/>
      <c r="F16" s="28"/>
      <c r="G16" s="29"/>
    </row>
    <row r="17" customHeight="1" spans="1:7">
      <c r="A17" s="24"/>
      <c r="B17" s="25"/>
      <c r="C17" s="26"/>
      <c r="D17" s="24"/>
      <c r="E17" s="27"/>
      <c r="F17" s="28"/>
      <c r="G17" s="29"/>
    </row>
    <row r="18" customHeight="1" spans="1:7">
      <c r="A18" s="24"/>
      <c r="B18" s="25"/>
      <c r="C18" s="26"/>
      <c r="D18" s="24"/>
      <c r="E18" s="27"/>
      <c r="F18" s="28"/>
      <c r="G18" s="29"/>
    </row>
    <row r="19" customHeight="1" spans="1:7">
      <c r="A19" s="24"/>
      <c r="B19" s="25"/>
      <c r="C19" s="26"/>
      <c r="D19" s="24"/>
      <c r="E19" s="27"/>
      <c r="F19" s="28"/>
      <c r="G19" s="29"/>
    </row>
    <row r="20" customHeight="1" spans="1:7">
      <c r="A20" s="24"/>
      <c r="B20" s="25"/>
      <c r="C20" s="26"/>
      <c r="D20" s="24"/>
      <c r="E20" s="27"/>
      <c r="F20" s="28"/>
      <c r="G20" s="29"/>
    </row>
    <row r="21" customHeight="1" spans="1:7">
      <c r="A21" s="24"/>
      <c r="B21" s="25"/>
      <c r="C21" s="26"/>
      <c r="D21" s="24"/>
      <c r="E21" s="27"/>
      <c r="F21" s="28"/>
      <c r="G21" s="29"/>
    </row>
    <row r="22" customHeight="1" spans="1:7">
      <c r="A22" s="24"/>
      <c r="B22" s="25"/>
      <c r="C22" s="26"/>
      <c r="D22" s="24"/>
      <c r="E22" s="27"/>
      <c r="F22" s="28"/>
      <c r="G22" s="29"/>
    </row>
    <row r="23" customHeight="1" spans="1:7">
      <c r="A23" s="24"/>
      <c r="B23" s="25"/>
      <c r="C23" s="26"/>
      <c r="D23" s="24"/>
      <c r="E23" s="27"/>
      <c r="F23" s="28"/>
      <c r="G23" s="29"/>
    </row>
    <row r="24" customHeight="1" spans="1:7">
      <c r="A24" s="24"/>
      <c r="B24" s="25"/>
      <c r="C24" s="26"/>
      <c r="D24" s="24"/>
      <c r="E24" s="27"/>
      <c r="F24" s="28"/>
      <c r="G24" s="29"/>
    </row>
    <row r="25" customHeight="1" spans="1:7">
      <c r="A25" s="24"/>
      <c r="B25" s="25"/>
      <c r="C25" s="26"/>
      <c r="D25" s="24"/>
      <c r="E25" s="27"/>
      <c r="F25" s="28"/>
      <c r="G25" s="29"/>
    </row>
    <row r="26" customHeight="1" spans="1:7">
      <c r="A26" s="24"/>
      <c r="B26" s="25"/>
      <c r="C26" s="26"/>
      <c r="D26" s="24"/>
      <c r="E26" s="27"/>
      <c r="F26" s="28"/>
      <c r="G26" s="29"/>
    </row>
    <row r="27" customHeight="1" spans="1:7">
      <c r="A27" s="24"/>
      <c r="B27" s="25"/>
      <c r="C27" s="26"/>
      <c r="D27" s="24"/>
      <c r="E27" s="27"/>
      <c r="F27" s="28"/>
      <c r="G27" s="29"/>
    </row>
    <row r="28" customHeight="1" spans="1:7">
      <c r="A28" s="30" t="s">
        <v>255</v>
      </c>
      <c r="B28" s="31"/>
      <c r="C28" s="26"/>
      <c r="D28" s="24"/>
      <c r="E28" s="27">
        <f>SUM(E6:E27)</f>
        <v>0</v>
      </c>
      <c r="F28" s="27">
        <f>SUM(F6:F27)</f>
        <v>0</v>
      </c>
      <c r="G28" s="29"/>
    </row>
    <row r="29" customHeight="1" spans="1:7">
      <c r="A29" s="32" t="str">
        <f>基础信息!A4</f>
        <v>被评估单位填表人：俞蕊</v>
      </c>
      <c r="B29" s="32"/>
      <c r="C29" s="32"/>
      <c r="D29" s="32"/>
      <c r="E29" s="33" t="str">
        <f>基础信息!A3</f>
        <v>评估人员：李美花、刘婧</v>
      </c>
      <c r="F29" s="34"/>
      <c r="G29" s="34"/>
    </row>
    <row r="30" customHeight="1" spans="1:4">
      <c r="A30" s="35" t="str">
        <f>基础信息!A5</f>
        <v>填表日期：2021年8月27日</v>
      </c>
      <c r="B30" s="36"/>
      <c r="C30" s="36"/>
      <c r="D30" s="36"/>
    </row>
  </sheetData>
  <mergeCells count="6">
    <mergeCell ref="A1:G1"/>
    <mergeCell ref="A2:G2"/>
    <mergeCell ref="A4:D4"/>
    <mergeCell ref="A28:B28"/>
    <mergeCell ref="A29:D29"/>
    <mergeCell ref="E29:G29"/>
  </mergeCells>
  <printOptions horizontalCentered="1"/>
  <pageMargins left="1" right="1" top="0.87" bottom="0.87" header="1.06" footer="0.51"/>
  <pageSetup paperSize="9" fitToHeight="0" orientation="landscape" verticalDpi="600"/>
  <headerFooter scaleWithDoc="0"/>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showFormulas="1" zoomScaleSheetLayoutView="60" workbookViewId="0">
      <selection activeCell="C1" sqref="C1"/>
    </sheetView>
  </sheetViews>
  <sheetFormatPr defaultColWidth="8.25" defaultRowHeight="12.75" outlineLevelCol="2"/>
  <cols>
    <col min="1" max="1" width="26.875" style="1" customWidth="1"/>
    <col min="2" max="2" width="1.25" style="1" customWidth="1"/>
    <col min="3" max="3" width="28.875" style="1" customWidth="1"/>
    <col min="4" max="16384" width="8.25" style="1"/>
  </cols>
  <sheetData>
    <row r="1" ht="15.75" spans="1:1">
      <c r="A1" t="s">
        <v>199</v>
      </c>
    </row>
    <row r="2" ht="13.5" spans="1:1">
      <c r="A2" s="2" t="s">
        <v>2220</v>
      </c>
    </row>
    <row r="3" ht="13.5" spans="1:3">
      <c r="A3" s="3" t="s">
        <v>2221</v>
      </c>
      <c r="C3" s="4" t="s">
        <v>2222</v>
      </c>
    </row>
    <row r="4" spans="1:1">
      <c r="A4" s="3">
        <v>3</v>
      </c>
    </row>
    <row r="6" ht="13.5"/>
    <row r="7" spans="1:1">
      <c r="A7" s="5" t="s">
        <v>2223</v>
      </c>
    </row>
    <row r="8" spans="1:1">
      <c r="A8" s="6" t="s">
        <v>2224</v>
      </c>
    </row>
    <row r="9" spans="1:1">
      <c r="A9" s="7" t="s">
        <v>2225</v>
      </c>
    </row>
    <row r="10" spans="1:1">
      <c r="A10" s="6" t="s">
        <v>2226</v>
      </c>
    </row>
    <row r="11" ht="13.5" spans="1:1">
      <c r="A11" s="8" t="s">
        <v>2227</v>
      </c>
    </row>
    <row r="13" ht="13.5"/>
    <row r="14" ht="13.5" spans="1:1">
      <c r="A14" s="4" t="s">
        <v>2228</v>
      </c>
    </row>
    <row r="16" ht="13.5"/>
    <row r="17" ht="13.5" spans="3:3">
      <c r="C17" s="4" t="s">
        <v>2229</v>
      </c>
    </row>
    <row r="20" spans="1:1">
      <c r="A20" s="9" t="s">
        <v>2230</v>
      </c>
    </row>
    <row r="26" ht="13.5" spans="3:3">
      <c r="C26" s="10" t="s">
        <v>2231</v>
      </c>
    </row>
  </sheetData>
  <sheetProtection password="8863" sheet="1" objects="1"/>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Company>conqueror</Company>
  <Application>Microsoft Excel</Application>
  <HeadingPairs>
    <vt:vector size="2" baseType="variant">
      <vt:variant>
        <vt:lpstr>工作表</vt:lpstr>
      </vt:variant>
      <vt:variant>
        <vt:i4>93</vt:i4>
      </vt:variant>
    </vt:vector>
  </HeadingPairs>
  <TitlesOfParts>
    <vt:vector size="93" baseType="lpstr">
      <vt:lpstr>填表说明</vt:lpstr>
      <vt:lpstr>基础信息</vt:lpstr>
      <vt:lpstr>有关科目的说明</vt:lpstr>
      <vt:lpstr>1-汇总表</vt:lpstr>
      <vt:lpstr>2-分类汇总</vt:lpstr>
      <vt:lpstr>3-流动汇总</vt:lpstr>
      <vt:lpstr>表3-1货币汇总表</vt:lpstr>
      <vt:lpstr>3-1-1现金</vt:lpstr>
      <vt:lpstr>3-1-2银行存款</vt:lpstr>
      <vt:lpstr>3-1-3其他货币资金</vt:lpstr>
      <vt:lpstr>3-2以公允价值计量且其变动计入当期损益的金融资产汇总</vt:lpstr>
      <vt:lpstr>3-2-1金融资产-股票</vt:lpstr>
      <vt:lpstr>3-2-2金融资产-债券</vt:lpstr>
      <vt:lpstr>3-2-3金融资产-基金</vt:lpstr>
      <vt:lpstr>3-3衍生金融资产</vt:lpstr>
      <vt:lpstr>3-4应收票据</vt:lpstr>
      <vt:lpstr>3-5应收账款</vt:lpstr>
      <vt:lpstr>应收查询</vt:lpstr>
      <vt:lpstr>3-6预付账款</vt:lpstr>
      <vt:lpstr>3-7其他应收款</vt:lpstr>
      <vt:lpstr>3-8存货汇总</vt:lpstr>
      <vt:lpstr>3-8-1材料采购（在途物资）</vt:lpstr>
      <vt:lpstr>3-8-2原材料</vt:lpstr>
      <vt:lpstr>3-8-3在库周转材料</vt:lpstr>
      <vt:lpstr>3-8-4委托加工物资</vt:lpstr>
      <vt:lpstr>3-8-5产成品（库存商品）</vt:lpstr>
      <vt:lpstr>3-8-6在产品（自制半成品）</vt:lpstr>
      <vt:lpstr>3-8-7发出商品</vt:lpstr>
      <vt:lpstr>3-8-8低值易耗品</vt:lpstr>
      <vt:lpstr>3-9持有待售资产</vt:lpstr>
      <vt:lpstr>3-10一年到期非流动资产</vt:lpstr>
      <vt:lpstr>3-11其他流动资产</vt:lpstr>
      <vt:lpstr>4-非流动资产汇总</vt:lpstr>
      <vt:lpstr>4-1可供出售金融资产汇总</vt:lpstr>
      <vt:lpstr>4-1-1可出售-股票</vt:lpstr>
      <vt:lpstr>4-1-2可出售-债券</vt:lpstr>
      <vt:lpstr>4-1-3可出售-其他</vt:lpstr>
      <vt:lpstr>4-2持有到期投资</vt:lpstr>
      <vt:lpstr>4-3长期应收</vt:lpstr>
      <vt:lpstr>4-4股权投资</vt:lpstr>
      <vt:lpstr>4-5-1投资性房地产</vt:lpstr>
      <vt:lpstr>4-5-2投资性房地产</vt:lpstr>
      <vt:lpstr>4-5-3投资性地产</vt:lpstr>
      <vt:lpstr>4-5-4投资性地产</vt:lpstr>
      <vt:lpstr>4-6固定资产汇总</vt:lpstr>
      <vt:lpstr>4-6-1房屋建筑物</vt:lpstr>
      <vt:lpstr>4-6-2构筑物</vt:lpstr>
      <vt:lpstr>4-6-3管道沟槽</vt:lpstr>
      <vt:lpstr>4-6-4机器设备</vt:lpstr>
      <vt:lpstr>4-6-5运输设备</vt:lpstr>
      <vt:lpstr>4-6-6电子设备</vt:lpstr>
      <vt:lpstr>4-6-7其他设备</vt:lpstr>
      <vt:lpstr>4-6-8固定资产清理</vt:lpstr>
      <vt:lpstr>4-7在建工程汇总</vt:lpstr>
      <vt:lpstr>4-7-1在建（土建）</vt:lpstr>
      <vt:lpstr>4-7-2在建（设备）</vt:lpstr>
      <vt:lpstr>4-7-2工程物资</vt:lpstr>
      <vt:lpstr>4-8生产性生物资产</vt:lpstr>
      <vt:lpstr>4-9油气资产</vt:lpstr>
      <vt:lpstr>4-10无形资产汇总</vt:lpstr>
      <vt:lpstr>4-10-1无形-土地</vt:lpstr>
      <vt:lpstr>4-10-2无形-矿业权</vt:lpstr>
      <vt:lpstr>4-10-3无形-其他</vt:lpstr>
      <vt:lpstr>4-11开发支出</vt:lpstr>
      <vt:lpstr>4-12商誉</vt:lpstr>
      <vt:lpstr>4-13长期待摊费用</vt:lpstr>
      <vt:lpstr>4-14递延所得税资产</vt:lpstr>
      <vt:lpstr>4-15其他非流动资产</vt:lpstr>
      <vt:lpstr>5-流动负债汇总</vt:lpstr>
      <vt:lpstr>5-1短期借款</vt:lpstr>
      <vt:lpstr>5-2以公允价值计量且其变动计入 当期损益的金融负债</vt:lpstr>
      <vt:lpstr>5-3衍生金融负债</vt:lpstr>
      <vt:lpstr>5-4应付票据</vt:lpstr>
      <vt:lpstr>5-5应付账款</vt:lpstr>
      <vt:lpstr>应付期末重分类后明细表</vt:lpstr>
      <vt:lpstr>5-6预收账款</vt:lpstr>
      <vt:lpstr>预收期末重分类后明细表</vt:lpstr>
      <vt:lpstr>预收查询</vt:lpstr>
      <vt:lpstr>5-7职工薪酬</vt:lpstr>
      <vt:lpstr>5-8应交税费</vt:lpstr>
      <vt:lpstr>5-9其他应付款</vt:lpstr>
      <vt:lpstr>5-10持有待售负债</vt:lpstr>
      <vt:lpstr>5-11一年到期非流动负债</vt:lpstr>
      <vt:lpstr>5-12其他流动负债</vt:lpstr>
      <vt:lpstr>6-非流动负债汇总 </vt:lpstr>
      <vt:lpstr>6-1长期借款</vt:lpstr>
      <vt:lpstr>6-2应付债券</vt:lpstr>
      <vt:lpstr>6-3长期应付款</vt:lpstr>
      <vt:lpstr>6-4预计负债</vt:lpstr>
      <vt:lpstr>6-5递延收益</vt:lpstr>
      <vt:lpstr>6-6递延所得税负债</vt:lpstr>
      <vt:lpstr>6-7其他非流动负债</vt:lpstr>
      <vt:lpstr>00000000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新版通用申报表</dc:title>
  <dc:creator>Seaman</dc:creator>
  <cp:lastModifiedBy>哎呀彩彩</cp:lastModifiedBy>
  <dcterms:created xsi:type="dcterms:W3CDTF">1999-04-07T08:44:00Z</dcterms:created>
  <cp:lastPrinted>2019-06-05T02:11:00Z</cp:lastPrinted>
  <dcterms:modified xsi:type="dcterms:W3CDTF">2021-10-08T08:15:47Z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14</vt:lpwstr>
  </property>
  <property fmtid="{D5CDD505-2E9C-101B-9397-08002B2CF9AE}" pid="3" name="KSOProductBuildVer">
    <vt:lpwstr>2052-11.1.0.10938</vt:lpwstr>
  </property>
  <property fmtid="{D5CDD505-2E9C-101B-9397-08002B2CF9AE}" pid="4" name="ICV">
    <vt:lpwstr>50BB882A7CDD4FC4B53153EC2D5B0B3A</vt:lpwstr>
  </property>
  <property fmtid="{D5CDD505-2E9C-101B-9397-08002B2CF9AE}" pid="5" name="KSOReadingLayout">
    <vt:bool>true</vt:bool>
  </property>
</Properties>
</file>